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32760" windowWidth="7710" windowHeight="9120" activeTab="0"/>
  </bookViews>
  <sheets>
    <sheet name="Tabelle1" sheetId="1" r:id="rId1"/>
    <sheet name="Tabelle2" sheetId="2" r:id="rId2"/>
  </sheets>
  <definedNames>
    <definedName name="_xlnm.Print_Titles" localSheetId="0">'Tabelle1'!$39:$39</definedName>
    <definedName name="ersteleerespalte">'Tabelle1'!#REF!</definedName>
    <definedName name="ReportEnde">'Tabelle1'!#REF!</definedName>
    <definedName name="Tablewindow">'Tabelle1'!#REF!</definedName>
    <definedName name="Ueberschrift">'Tabelle1'!#REF!</definedName>
    <definedName name="Ueberschrift2">'Tabelle1'!#REF!</definedName>
  </definedNames>
  <calcPr fullCalcOnLoad="1"/>
</workbook>
</file>

<file path=xl/sharedStrings.xml><?xml version="1.0" encoding="utf-8"?>
<sst xmlns="http://schemas.openxmlformats.org/spreadsheetml/2006/main" count="247" uniqueCount="56">
  <si>
    <t>Einheit !</t>
  </si>
  <si>
    <t>Lagerort</t>
  </si>
  <si>
    <t>Bemerkungen</t>
  </si>
  <si>
    <t>Brennholz-lang</t>
  </si>
  <si>
    <t>Summe</t>
  </si>
  <si>
    <t xml:space="preserve">HOLZLISTE </t>
  </si>
  <si>
    <t>Aufarbeitung durch Vollernter, Fixlängen i.d.R. 4m</t>
  </si>
  <si>
    <t>Mindest-
gebot</t>
  </si>
  <si>
    <t>Los 
Nr.</t>
  </si>
  <si>
    <t>Haupt-
holzart</t>
  </si>
  <si>
    <t>Stk gez.</t>
  </si>
  <si>
    <t>Stk gem.</t>
  </si>
  <si>
    <t>Stadtwald Bönnigheim</t>
  </si>
  <si>
    <t>Hartlaubholz</t>
  </si>
  <si>
    <t>Fm o.R.</t>
  </si>
  <si>
    <t>Buche</t>
  </si>
  <si>
    <t>Eiche</t>
  </si>
  <si>
    <t>Aufn
 Nr.</t>
  </si>
  <si>
    <t>Aufarbeitung von Hand, Länge "baumfallend" ca 3-15m</t>
  </si>
  <si>
    <t xml:space="preserve">  Rabatt
  %</t>
  </si>
  <si>
    <t xml:space="preserve">Details und Lage siehe Karte </t>
  </si>
  <si>
    <t>EH</t>
  </si>
  <si>
    <t>Los
Nr</t>
  </si>
  <si>
    <t>Haupt-
olzart</t>
  </si>
  <si>
    <t>RG = Rückegasse (gelbe Nr+Markierung)</t>
  </si>
  <si>
    <t>Lagerort, 
Beschreibung</t>
  </si>
  <si>
    <t>Menge
 (ca)</t>
  </si>
  <si>
    <t>Eingabe Ihrer Gebote auf dem Holzkauf-Formular der städtischen Homepage www.boennigheim.de</t>
  </si>
  <si>
    <t>Pfeifferhütte</t>
  </si>
  <si>
    <t xml:space="preserve">Heusteige </t>
  </si>
  <si>
    <t xml:space="preserve">Haslacher  Rennweg </t>
  </si>
  <si>
    <t xml:space="preserve">Saukopfweg </t>
  </si>
  <si>
    <t>HL 109</t>
  </si>
  <si>
    <t>HL 110</t>
  </si>
  <si>
    <t>Nr + Markierungen = neonorange</t>
  </si>
  <si>
    <t xml:space="preserve">Achtung: am Sa 4.12.-Vormittag ist der Wald wegen Treibjagd gesperrt </t>
  </si>
  <si>
    <t>Flächenlose 201 - 225</t>
  </si>
  <si>
    <t>An Sonntagen ist das Befahren der Waldwege mit Kfz verboten</t>
  </si>
  <si>
    <t>Das Befahren der Waldwege zur Kaufbesichtigung und Aufarbeitung erfolgt auf eigene Gefahr</t>
  </si>
  <si>
    <t>Wolfsklingenweg, Eichen-Krone</t>
  </si>
  <si>
    <t>Saukopfweg, Buchen-Krone R+L des Weges</t>
  </si>
  <si>
    <t>Nadelh</t>
  </si>
  <si>
    <t>Saukopfweg, Altholzpolter</t>
  </si>
  <si>
    <t>Heusteige, ca 350m langer Streifen, je 5m tief R+L des Weges</t>
  </si>
  <si>
    <t>Haslacher Rennweg: 100m langer Streifen, 10m tief, westlich des Weges (Richtung Eichen-Jungbest)</t>
  </si>
  <si>
    <t>Altertumweg: ca 100m langer Streifen, 10m tief, vorallem westlich des Weges</t>
  </si>
  <si>
    <t>Altertumweg+Königsitzweg: ca 100m langer Streifen, je 10m tief R+L des Weges</t>
  </si>
  <si>
    <t>Altertumweg: ca 100m langer Streifen, je 10m tief R+L des Weges</t>
  </si>
  <si>
    <t>Altertumweg: Kronen, ca 60m langer Streifen, je 10m tief R+L des Weges</t>
  </si>
  <si>
    <t>Altertumweg: v.a. Eichen-Krone, nähe RG 55</t>
  </si>
  <si>
    <t>Katzensteigle: ca 50m langer Streifen, 10m tief südlich Weg (Bergseite), Nähe RG 53</t>
  </si>
  <si>
    <t>Höhenweg: ca 120m langer Streifen, 10m tief, vorallem westlich des Weges (Bergseite)</t>
  </si>
  <si>
    <t>Rotenbergweg: ca 100m langer Streifen, 10m tief, vorallem östlich des Weges (Bergseite)</t>
  </si>
  <si>
    <t xml:space="preserve">                    ab 12:30 ist die Besichtigung möglich</t>
  </si>
  <si>
    <t>Normal-preis 62€/fm</t>
  </si>
  <si>
    <t>Digitaler Holzverkauf  2. - 7.12.2021, Zuschlagserteilung 8.12.2021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</si>
</sst>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;;;"/>
    <numFmt numFmtId="175" formatCode="0.0"/>
    <numFmt numFmtId="176" formatCode="00"/>
    <numFmt numFmtId="177" formatCode="[$-407]dddd\,\ d\.\ mmmm\ yyyy"/>
    <numFmt numFmtId="178" formatCode="000"/>
    <numFmt numFmtId="179" formatCode="\-00"/>
    <numFmt numFmtId="180" formatCode="#,##0.00\ &quot;€&quot;"/>
    <numFmt numFmtId="181" formatCode="#,##0.0\ &quot;€&quot;"/>
    <numFmt numFmtId="182" formatCode="#,##0\ &quot;€&quot;"/>
    <numFmt numFmtId="183" formatCode="0.0%"/>
    <numFmt numFmtId="184" formatCode="\-\ 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5" fillId="0" borderId="0" xfId="0" applyNumberFormat="1" applyFont="1" applyAlignment="1">
      <alignment/>
    </xf>
    <xf numFmtId="182" fontId="0" fillId="0" borderId="10" xfId="0" applyNumberFormat="1" applyFont="1" applyBorder="1" applyAlignment="1">
      <alignment vertical="top"/>
    </xf>
    <xf numFmtId="182" fontId="7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2" fontId="8" fillId="0" borderId="10" xfId="0" applyNumberFormat="1" applyFont="1" applyBorder="1" applyAlignment="1">
      <alignment vertical="top"/>
    </xf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 vertical="top"/>
    </xf>
    <xf numFmtId="182" fontId="1" fillId="0" borderId="0" xfId="0" applyNumberFormat="1" applyFont="1" applyAlignment="1">
      <alignment/>
    </xf>
    <xf numFmtId="182" fontId="1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82" fontId="1" fillId="0" borderId="11" xfId="0" applyNumberFormat="1" applyFont="1" applyBorder="1" applyAlignment="1">
      <alignment vertical="top"/>
    </xf>
    <xf numFmtId="0" fontId="1" fillId="33" borderId="12" xfId="0" applyFont="1" applyFill="1" applyBorder="1" applyAlignment="1">
      <alignment/>
    </xf>
    <xf numFmtId="182" fontId="8" fillId="33" borderId="12" xfId="0" applyNumberFormat="1" applyFont="1" applyFill="1" applyBorder="1" applyAlignment="1">
      <alignment wrapText="1"/>
    </xf>
    <xf numFmtId="182" fontId="1" fillId="33" borderId="12" xfId="0" applyNumberFormat="1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182" fontId="8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82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textRotation="90" wrapText="1"/>
    </xf>
    <xf numFmtId="1" fontId="48" fillId="0" borderId="0" xfId="48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8" fillId="0" borderId="0" xfId="48" applyFont="1" applyAlignment="1">
      <alignment/>
    </xf>
    <xf numFmtId="175" fontId="9" fillId="33" borderId="12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1" fontId="6" fillId="33" borderId="12" xfId="0" applyNumberFormat="1" applyFont="1" applyFill="1" applyBorder="1" applyAlignment="1">
      <alignment horizontal="center" textRotation="90" wrapText="1"/>
    </xf>
    <xf numFmtId="0" fontId="0" fillId="33" borderId="12" xfId="0" applyFont="1" applyFill="1" applyBorder="1" applyAlignment="1">
      <alignment/>
    </xf>
    <xf numFmtId="0" fontId="5" fillId="34" borderId="0" xfId="0" applyFont="1" applyFill="1" applyAlignment="1">
      <alignment/>
    </xf>
    <xf numFmtId="175" fontId="5" fillId="34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75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182" fontId="6" fillId="33" borderId="12" xfId="0" applyNumberFormat="1" applyFont="1" applyFill="1" applyBorder="1" applyAlignment="1">
      <alignment wrapText="1"/>
    </xf>
    <xf numFmtId="0" fontId="5" fillId="34" borderId="0" xfId="0" applyFont="1" applyFill="1" applyAlignment="1">
      <alignment/>
    </xf>
    <xf numFmtId="0" fontId="4" fillId="0" borderId="10" xfId="0" applyFont="1" applyBorder="1" applyAlignment="1">
      <alignment/>
    </xf>
    <xf numFmtId="178" fontId="1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82" fontId="3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176" fontId="1" fillId="0" borderId="10" xfId="0" applyNumberFormat="1" applyFont="1" applyBorder="1" applyAlignment="1">
      <alignment vertical="top"/>
    </xf>
    <xf numFmtId="176" fontId="1" fillId="0" borderId="10" xfId="0" applyNumberFormat="1" applyFont="1" applyBorder="1" applyAlignment="1">
      <alignment/>
    </xf>
    <xf numFmtId="179" fontId="1" fillId="0" borderId="14" xfId="0" applyNumberFormat="1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175" fontId="1" fillId="0" borderId="11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1">
      <selection activeCell="Q15" sqref="Q15"/>
    </sheetView>
  </sheetViews>
  <sheetFormatPr defaultColWidth="11.421875" defaultRowHeight="12.75"/>
  <cols>
    <col min="1" max="1" width="5.00390625" style="21" customWidth="1"/>
    <col min="2" max="2" width="4.57421875" style="21" customWidth="1"/>
    <col min="3" max="3" width="8.140625" style="21" customWidth="1"/>
    <col min="4" max="4" width="6.28125" style="22" customWidth="1"/>
    <col min="5" max="5" width="7.28125" style="1" customWidth="1"/>
    <col min="6" max="7" width="3.8515625" style="27" customWidth="1"/>
    <col min="8" max="8" width="13.28125" style="27" customWidth="1"/>
    <col min="9" max="9" width="6.57421875" style="16" customWidth="1"/>
    <col min="10" max="10" width="5.140625" style="19" customWidth="1"/>
    <col min="11" max="11" width="7.8515625" style="24" customWidth="1"/>
    <col min="12" max="12" width="18.57421875" style="12" customWidth="1"/>
  </cols>
  <sheetData>
    <row r="1" spans="1:12" s="6" customFormat="1" ht="15.75">
      <c r="A1" s="4" t="s">
        <v>12</v>
      </c>
      <c r="B1" s="4"/>
      <c r="C1" s="4"/>
      <c r="D1" s="5"/>
      <c r="E1" s="4"/>
      <c r="F1" s="26"/>
      <c r="G1" s="26"/>
      <c r="H1" s="26"/>
      <c r="I1" s="15"/>
      <c r="J1" s="18"/>
      <c r="K1" s="11"/>
      <c r="L1" s="11"/>
    </row>
    <row r="2" spans="1:12" s="6" customFormat="1" ht="15.75">
      <c r="A2" s="4" t="s">
        <v>55</v>
      </c>
      <c r="B2" s="4"/>
      <c r="C2" s="4"/>
      <c r="D2" s="5"/>
      <c r="E2" s="4"/>
      <c r="F2" s="26"/>
      <c r="G2" s="26"/>
      <c r="H2" s="26"/>
      <c r="I2" s="15"/>
      <c r="J2" s="18"/>
      <c r="K2" s="11"/>
      <c r="L2" s="11"/>
    </row>
    <row r="3" spans="1:12" s="6" customFormat="1" ht="15.75">
      <c r="A3" s="4" t="s">
        <v>5</v>
      </c>
      <c r="B3" s="4"/>
      <c r="C3" s="4"/>
      <c r="D3" s="5"/>
      <c r="E3" s="4"/>
      <c r="F3" s="26"/>
      <c r="G3" s="26"/>
      <c r="H3" s="26"/>
      <c r="I3" s="15"/>
      <c r="J3" s="18"/>
      <c r="K3" s="11"/>
      <c r="L3" s="11"/>
    </row>
    <row r="4" spans="1:9" s="6" customFormat="1" ht="15.75">
      <c r="A4" s="21" t="s">
        <v>20</v>
      </c>
      <c r="B4" s="4"/>
      <c r="C4" s="4"/>
      <c r="D4" s="5"/>
      <c r="E4" s="4"/>
      <c r="F4" s="4"/>
      <c r="G4" s="4"/>
      <c r="H4" s="4"/>
      <c r="I4" s="4"/>
    </row>
    <row r="5" spans="1:9" s="6" customFormat="1" ht="15.75">
      <c r="A5" s="21"/>
      <c r="B5" s="4"/>
      <c r="C5" s="4"/>
      <c r="D5" s="5"/>
      <c r="E5" s="4"/>
      <c r="F5" s="4"/>
      <c r="G5" s="4"/>
      <c r="H5" s="4"/>
      <c r="I5" s="4"/>
    </row>
    <row r="6" spans="1:4" s="21" customFormat="1" ht="12.75">
      <c r="A6" s="86" t="s">
        <v>38</v>
      </c>
      <c r="D6" s="22"/>
    </row>
    <row r="7" spans="1:9" s="43" customFormat="1" ht="12.75">
      <c r="A7" s="8" t="s">
        <v>37</v>
      </c>
      <c r="B7" s="21"/>
      <c r="C7" s="21"/>
      <c r="D7" s="22"/>
      <c r="E7" s="21"/>
      <c r="F7" s="21"/>
      <c r="G7" s="21"/>
      <c r="H7" s="21"/>
      <c r="I7" s="21"/>
    </row>
    <row r="8" spans="1:9" s="43" customFormat="1" ht="12.75">
      <c r="A8" s="8"/>
      <c r="B8" s="21"/>
      <c r="C8" s="21"/>
      <c r="D8" s="22"/>
      <c r="E8" s="21"/>
      <c r="F8" s="21"/>
      <c r="G8" s="21"/>
      <c r="H8" s="21"/>
      <c r="I8" s="21"/>
    </row>
    <row r="9" spans="1:12" s="43" customFormat="1" ht="12.75">
      <c r="A9" s="21" t="s">
        <v>27</v>
      </c>
      <c r="B9" s="21"/>
      <c r="C9" s="21"/>
      <c r="D9" s="22"/>
      <c r="E9" s="21"/>
      <c r="F9" s="21"/>
      <c r="G9" s="21"/>
      <c r="H9" s="26"/>
      <c r="I9" s="42"/>
      <c r="J9" s="42"/>
      <c r="K9" s="42"/>
      <c r="L9" s="42"/>
    </row>
    <row r="10" spans="1:12" s="6" customFormat="1" ht="15.75">
      <c r="A10" s="49" t="s">
        <v>35</v>
      </c>
      <c r="B10" s="49"/>
      <c r="C10" s="49"/>
      <c r="D10" s="50"/>
      <c r="E10" s="49"/>
      <c r="F10" s="49"/>
      <c r="G10" s="49"/>
      <c r="H10" s="49"/>
      <c r="I10" s="49"/>
      <c r="J10" s="56"/>
      <c r="K10" s="56"/>
      <c r="L10" s="56"/>
    </row>
    <row r="11" spans="1:12" s="6" customFormat="1" ht="15.75">
      <c r="A11" s="49" t="s">
        <v>53</v>
      </c>
      <c r="B11" s="49"/>
      <c r="C11" s="49"/>
      <c r="D11" s="50"/>
      <c r="E11" s="49"/>
      <c r="F11" s="49"/>
      <c r="G11" s="49"/>
      <c r="H11" s="49"/>
      <c r="I11" s="49"/>
      <c r="J11" s="56"/>
      <c r="K11" s="56"/>
      <c r="L11" s="56"/>
    </row>
    <row r="12" spans="1:9" s="43" customFormat="1" ht="6" customHeight="1">
      <c r="A12" s="21"/>
      <c r="B12" s="21"/>
      <c r="C12" s="21"/>
      <c r="D12" s="22"/>
      <c r="E12" s="21"/>
      <c r="F12" s="21"/>
      <c r="G12" s="21"/>
      <c r="H12" s="21"/>
      <c r="I12" s="21"/>
    </row>
    <row r="13" spans="1:9" s="6" customFormat="1" ht="15.75">
      <c r="A13" s="51" t="s">
        <v>36</v>
      </c>
      <c r="B13" s="51"/>
      <c r="C13" s="51"/>
      <c r="D13" s="52"/>
      <c r="E13" s="51"/>
      <c r="F13" s="51"/>
      <c r="G13" s="51"/>
      <c r="H13" s="51"/>
      <c r="I13" s="51"/>
    </row>
    <row r="14" spans="1:9" s="8" customFormat="1" ht="12.75">
      <c r="A14" s="73" t="s">
        <v>34</v>
      </c>
      <c r="B14" s="73"/>
      <c r="C14" s="53"/>
      <c r="D14" s="83"/>
      <c r="E14" s="53"/>
      <c r="F14" s="53"/>
      <c r="G14" s="53"/>
      <c r="H14" s="53"/>
      <c r="I14" s="53"/>
    </row>
    <row r="15" spans="1:12" ht="51.75" customHeight="1" thickBot="1">
      <c r="A15" s="40" t="s">
        <v>22</v>
      </c>
      <c r="B15" s="41" t="s">
        <v>23</v>
      </c>
      <c r="C15" s="48" t="s">
        <v>21</v>
      </c>
      <c r="D15" s="55" t="s">
        <v>7</v>
      </c>
      <c r="E15" s="87" t="s">
        <v>25</v>
      </c>
      <c r="F15" s="88"/>
      <c r="G15" s="88"/>
      <c r="H15" s="89"/>
      <c r="I15" s="61" t="s">
        <v>24</v>
      </c>
      <c r="J15" s="29"/>
      <c r="K15" s="29"/>
      <c r="L15" s="61"/>
    </row>
    <row r="16" spans="1:12" ht="12.75">
      <c r="A16" s="58">
        <v>201</v>
      </c>
      <c r="B16" s="77" t="s">
        <v>16</v>
      </c>
      <c r="C16" s="59">
        <v>1</v>
      </c>
      <c r="D16" s="28">
        <v>15</v>
      </c>
      <c r="E16" s="60" t="s">
        <v>39</v>
      </c>
      <c r="F16" s="34"/>
      <c r="G16" s="34"/>
      <c r="H16" s="34"/>
      <c r="I16" s="34"/>
      <c r="J16" s="34"/>
      <c r="K16" s="38"/>
      <c r="L16" s="38"/>
    </row>
    <row r="17" spans="1:12" ht="12.75">
      <c r="A17" s="58">
        <v>202</v>
      </c>
      <c r="B17" s="78" t="s">
        <v>15</v>
      </c>
      <c r="C17" s="10">
        <v>1</v>
      </c>
      <c r="D17" s="25">
        <v>20</v>
      </c>
      <c r="E17" s="9" t="s">
        <v>40</v>
      </c>
      <c r="F17" s="46"/>
      <c r="G17" s="46"/>
      <c r="H17" s="46"/>
      <c r="I17" s="46"/>
      <c r="J17" s="46"/>
      <c r="K17" s="57"/>
      <c r="L17" s="57"/>
    </row>
    <row r="18" spans="1:12" ht="12.75">
      <c r="A18" s="58">
        <v>203</v>
      </c>
      <c r="B18" s="78" t="s">
        <v>41</v>
      </c>
      <c r="C18" s="54">
        <v>3</v>
      </c>
      <c r="D18" s="25">
        <v>15</v>
      </c>
      <c r="E18" s="9" t="s">
        <v>42</v>
      </c>
      <c r="F18" s="46"/>
      <c r="G18" s="46"/>
      <c r="H18" s="46"/>
      <c r="I18" s="46"/>
      <c r="J18" s="46"/>
      <c r="K18" s="57"/>
      <c r="L18" s="57"/>
    </row>
    <row r="19" spans="1:12" ht="12.75">
      <c r="A19" s="58">
        <v>204</v>
      </c>
      <c r="B19" s="79" t="s">
        <v>13</v>
      </c>
      <c r="C19" s="54">
        <v>1</v>
      </c>
      <c r="D19" s="25">
        <v>15</v>
      </c>
      <c r="E19" s="9" t="s">
        <v>42</v>
      </c>
      <c r="F19" s="46"/>
      <c r="G19" s="46"/>
      <c r="H19" s="46"/>
      <c r="I19" s="46"/>
      <c r="J19" s="46"/>
      <c r="K19" s="57"/>
      <c r="L19" s="57"/>
    </row>
    <row r="20" spans="1:12" ht="12.75">
      <c r="A20" s="58">
        <v>205</v>
      </c>
      <c r="B20" s="79" t="s">
        <v>16</v>
      </c>
      <c r="C20" s="54">
        <v>5</v>
      </c>
      <c r="D20" s="25">
        <v>60</v>
      </c>
      <c r="E20" s="9" t="s">
        <v>43</v>
      </c>
      <c r="F20" s="46"/>
      <c r="G20" s="46"/>
      <c r="H20" s="46"/>
      <c r="I20" s="46"/>
      <c r="J20" s="46"/>
      <c r="K20" s="57"/>
      <c r="L20" s="57"/>
    </row>
    <row r="21" spans="1:12" ht="12.75">
      <c r="A21" s="58">
        <v>206</v>
      </c>
      <c r="B21" s="77" t="s">
        <v>15</v>
      </c>
      <c r="C21" s="59">
        <v>3</v>
      </c>
      <c r="D21" s="28">
        <v>50</v>
      </c>
      <c r="E21" s="9" t="s">
        <v>44</v>
      </c>
      <c r="F21" s="34"/>
      <c r="G21" s="34"/>
      <c r="H21" s="34"/>
      <c r="I21" s="34"/>
      <c r="J21" s="34"/>
      <c r="K21" s="38"/>
      <c r="L21" s="38"/>
    </row>
    <row r="22" spans="1:12" ht="12.75">
      <c r="A22" s="58"/>
      <c r="B22" s="78"/>
      <c r="C22" s="10"/>
      <c r="D22" s="25"/>
      <c r="E22" s="9"/>
      <c r="F22" s="46"/>
      <c r="G22" s="46"/>
      <c r="H22" s="46"/>
      <c r="I22" s="46"/>
      <c r="J22" s="46"/>
      <c r="K22" s="57"/>
      <c r="L22" s="57"/>
    </row>
    <row r="23" spans="1:12" ht="12.75">
      <c r="A23" s="58">
        <v>210</v>
      </c>
      <c r="B23" s="79" t="s">
        <v>13</v>
      </c>
      <c r="C23" s="54">
        <v>3</v>
      </c>
      <c r="D23" s="25">
        <v>50</v>
      </c>
      <c r="E23" s="9" t="s">
        <v>45</v>
      </c>
      <c r="F23" s="46"/>
      <c r="G23" s="46"/>
      <c r="H23" s="46"/>
      <c r="I23" s="46"/>
      <c r="J23" s="46"/>
      <c r="K23" s="57"/>
      <c r="L23" s="57"/>
    </row>
    <row r="24" spans="1:12" ht="12.75">
      <c r="A24" s="58">
        <v>211</v>
      </c>
      <c r="B24" s="79" t="s">
        <v>13</v>
      </c>
      <c r="C24" s="54">
        <v>4</v>
      </c>
      <c r="D24" s="25">
        <v>60</v>
      </c>
      <c r="E24" s="9" t="s">
        <v>46</v>
      </c>
      <c r="F24" s="46"/>
      <c r="G24" s="46"/>
      <c r="H24" s="46"/>
      <c r="I24" s="46"/>
      <c r="J24" s="46"/>
      <c r="K24" s="57"/>
      <c r="L24" s="57"/>
    </row>
    <row r="25" spans="1:12" ht="12.75">
      <c r="A25" s="58">
        <v>212</v>
      </c>
      <c r="B25" s="77" t="s">
        <v>13</v>
      </c>
      <c r="C25" s="59">
        <v>2</v>
      </c>
      <c r="D25" s="28">
        <v>40</v>
      </c>
      <c r="E25" s="9" t="s">
        <v>47</v>
      </c>
      <c r="F25" s="34"/>
      <c r="G25" s="34"/>
      <c r="H25" s="34"/>
      <c r="I25" s="34"/>
      <c r="J25" s="34"/>
      <c r="K25" s="38"/>
      <c r="L25" s="38"/>
    </row>
    <row r="26" spans="1:12" ht="12.75">
      <c r="A26" s="58">
        <v>213</v>
      </c>
      <c r="B26" s="78" t="s">
        <v>13</v>
      </c>
      <c r="C26" s="10">
        <v>3</v>
      </c>
      <c r="D26" s="25">
        <v>60</v>
      </c>
      <c r="E26" s="9" t="s">
        <v>48</v>
      </c>
      <c r="F26" s="46"/>
      <c r="G26" s="46"/>
      <c r="H26" s="46"/>
      <c r="I26" s="46"/>
      <c r="J26" s="46"/>
      <c r="K26" s="57"/>
      <c r="L26" s="57"/>
    </row>
    <row r="27" spans="1:12" ht="12.75">
      <c r="A27" s="58">
        <v>214</v>
      </c>
      <c r="B27" s="78" t="s">
        <v>13</v>
      </c>
      <c r="C27" s="54">
        <v>0.5</v>
      </c>
      <c r="D27" s="25">
        <v>15</v>
      </c>
      <c r="E27" s="9" t="s">
        <v>47</v>
      </c>
      <c r="F27" s="46"/>
      <c r="G27" s="46"/>
      <c r="H27" s="46"/>
      <c r="I27" s="46"/>
      <c r="J27" s="46"/>
      <c r="K27" s="57"/>
      <c r="L27" s="57"/>
    </row>
    <row r="28" spans="1:12" ht="12.75">
      <c r="A28" s="58">
        <v>215</v>
      </c>
      <c r="B28" s="79" t="s">
        <v>16</v>
      </c>
      <c r="C28" s="54">
        <v>2</v>
      </c>
      <c r="D28" s="25">
        <v>30</v>
      </c>
      <c r="E28" s="9" t="s">
        <v>49</v>
      </c>
      <c r="F28" s="46"/>
      <c r="G28" s="46"/>
      <c r="H28" s="46"/>
      <c r="I28" s="46"/>
      <c r="J28" s="46"/>
      <c r="K28" s="57"/>
      <c r="L28" s="57"/>
    </row>
    <row r="29" spans="1:12" ht="12.75">
      <c r="A29" s="58"/>
      <c r="B29" s="79"/>
      <c r="C29" s="54"/>
      <c r="D29" s="25"/>
      <c r="E29" s="9"/>
      <c r="F29" s="46"/>
      <c r="G29" s="46"/>
      <c r="H29" s="46"/>
      <c r="I29" s="46"/>
      <c r="J29" s="46"/>
      <c r="K29" s="57"/>
      <c r="L29" s="57"/>
    </row>
    <row r="30" spans="1:12" ht="12.75">
      <c r="A30" s="58">
        <v>220</v>
      </c>
      <c r="B30" s="79" t="s">
        <v>15</v>
      </c>
      <c r="C30" s="54">
        <v>1.5</v>
      </c>
      <c r="D30" s="25">
        <v>30</v>
      </c>
      <c r="E30" s="9" t="s">
        <v>51</v>
      </c>
      <c r="F30" s="46"/>
      <c r="G30" s="46"/>
      <c r="H30" s="46"/>
      <c r="I30" s="46"/>
      <c r="J30" s="46"/>
      <c r="K30" s="57"/>
      <c r="L30" s="57"/>
    </row>
    <row r="31" spans="1:12" ht="12.75">
      <c r="A31" s="58">
        <v>221</v>
      </c>
      <c r="B31" s="78" t="s">
        <v>13</v>
      </c>
      <c r="C31" s="10">
        <v>1</v>
      </c>
      <c r="D31" s="25">
        <v>25</v>
      </c>
      <c r="E31" s="9" t="s">
        <v>52</v>
      </c>
      <c r="F31" s="46"/>
      <c r="G31" s="46"/>
      <c r="H31" s="46"/>
      <c r="I31" s="46"/>
      <c r="J31" s="46"/>
      <c r="K31" s="57"/>
      <c r="L31" s="57"/>
    </row>
    <row r="32" spans="1:12" ht="12.75">
      <c r="A32" s="58"/>
      <c r="B32" s="79"/>
      <c r="C32" s="54"/>
      <c r="D32" s="25"/>
      <c r="E32" s="9"/>
      <c r="F32" s="46"/>
      <c r="G32" s="46"/>
      <c r="H32" s="46"/>
      <c r="I32" s="46"/>
      <c r="J32" s="46"/>
      <c r="K32" s="57"/>
      <c r="L32" s="57"/>
    </row>
    <row r="33" spans="1:12" ht="12.75">
      <c r="A33" s="58">
        <v>225</v>
      </c>
      <c r="B33" s="79" t="s">
        <v>13</v>
      </c>
      <c r="C33" s="54">
        <v>0.5</v>
      </c>
      <c r="D33" s="25">
        <v>15</v>
      </c>
      <c r="E33" s="9" t="s">
        <v>50</v>
      </c>
      <c r="F33" s="46"/>
      <c r="G33" s="46"/>
      <c r="H33" s="46"/>
      <c r="I33" s="46"/>
      <c r="J33" s="46"/>
      <c r="K33" s="57"/>
      <c r="L33" s="57"/>
    </row>
    <row r="34" ht="12.75">
      <c r="A34" s="44"/>
    </row>
    <row r="35" spans="1:12" s="6" customFormat="1" ht="15.75">
      <c r="A35" s="4" t="s">
        <v>3</v>
      </c>
      <c r="B35" s="7"/>
      <c r="C35" s="4"/>
      <c r="D35" s="5"/>
      <c r="E35" s="4" t="s">
        <v>32</v>
      </c>
      <c r="F35" s="26"/>
      <c r="G35" s="26"/>
      <c r="H35" s="26"/>
      <c r="I35" s="15"/>
      <c r="J35" s="18"/>
      <c r="K35" s="11"/>
      <c r="L35" s="13"/>
    </row>
    <row r="36" spans="1:12" s="70" customFormat="1" ht="12.75">
      <c r="A36" s="62" t="s">
        <v>18</v>
      </c>
      <c r="B36" s="63"/>
      <c r="C36" s="62"/>
      <c r="D36" s="64"/>
      <c r="E36" s="65"/>
      <c r="F36" s="66"/>
      <c r="G36" s="66"/>
      <c r="H36" s="66"/>
      <c r="I36" s="16"/>
      <c r="J36" s="67"/>
      <c r="K36" s="68"/>
      <c r="L36" s="69"/>
    </row>
    <row r="37" spans="1:12" s="6" customFormat="1" ht="15.75">
      <c r="A37" s="4" t="s">
        <v>3</v>
      </c>
      <c r="B37" s="7"/>
      <c r="C37" s="4"/>
      <c r="D37" s="5"/>
      <c r="E37" s="4" t="s">
        <v>33</v>
      </c>
      <c r="F37" s="26"/>
      <c r="G37" s="26"/>
      <c r="H37" s="26"/>
      <c r="I37" s="15"/>
      <c r="J37" s="18"/>
      <c r="K37" s="11"/>
      <c r="L37" s="13"/>
    </row>
    <row r="38" spans="1:12" s="70" customFormat="1" ht="12.75">
      <c r="A38" s="62" t="s">
        <v>6</v>
      </c>
      <c r="B38" s="63"/>
      <c r="C38" s="62"/>
      <c r="D38" s="64"/>
      <c r="E38" s="65"/>
      <c r="F38" s="66"/>
      <c r="G38" s="66"/>
      <c r="H38" s="66"/>
      <c r="I38" s="16"/>
      <c r="J38" s="67"/>
      <c r="K38" s="68"/>
      <c r="L38" s="69"/>
    </row>
    <row r="39" spans="1:12" s="2" customFormat="1" ht="44.25" customHeight="1" thickBot="1">
      <c r="A39" s="40" t="s">
        <v>17</v>
      </c>
      <c r="B39" s="40" t="s">
        <v>8</v>
      </c>
      <c r="C39" s="40" t="s">
        <v>9</v>
      </c>
      <c r="D39" s="45" t="s">
        <v>26</v>
      </c>
      <c r="E39" s="48" t="s">
        <v>0</v>
      </c>
      <c r="F39" s="41" t="s">
        <v>10</v>
      </c>
      <c r="G39" s="41" t="s">
        <v>11</v>
      </c>
      <c r="H39" s="29" t="s">
        <v>1</v>
      </c>
      <c r="I39" s="30" t="s">
        <v>54</v>
      </c>
      <c r="J39" s="47" t="s">
        <v>19</v>
      </c>
      <c r="K39" s="31" t="s">
        <v>7</v>
      </c>
      <c r="L39" s="32" t="s">
        <v>2</v>
      </c>
    </row>
    <row r="40" spans="1:12" s="3" customFormat="1" ht="12.75">
      <c r="A40" s="74">
        <v>109</v>
      </c>
      <c r="B40" s="80">
        <v>1</v>
      </c>
      <c r="C40" s="10" t="str">
        <f>T("Buche")</f>
        <v>Buche</v>
      </c>
      <c r="D40" s="23">
        <v>3.21</v>
      </c>
      <c r="E40" s="10" t="str">
        <f aca="true" t="shared" si="0" ref="E40:E96">T("Fm o.R.")</f>
        <v>Fm o.R.</v>
      </c>
      <c r="F40" s="10"/>
      <c r="G40" s="10">
        <v>4</v>
      </c>
      <c r="H40" s="10" t="str">
        <f>T("Wolfsklingenweg ")</f>
        <v>Wolfsklingenweg </v>
      </c>
      <c r="I40" s="17">
        <f>D40*62</f>
        <v>199.02</v>
      </c>
      <c r="J40" s="20"/>
      <c r="K40" s="25">
        <f aca="true" t="shared" si="1" ref="K40:K73">I40*(1-J40/100)</f>
        <v>199.02</v>
      </c>
      <c r="L40" s="14"/>
    </row>
    <row r="41" spans="1:12" s="3" customFormat="1" ht="12.75">
      <c r="A41" s="74">
        <v>109</v>
      </c>
      <c r="B41" s="80">
        <v>2</v>
      </c>
      <c r="C41" s="10" t="str">
        <f>T("Eiche")</f>
        <v>Eiche</v>
      </c>
      <c r="D41" s="23">
        <v>2.66</v>
      </c>
      <c r="E41" s="10" t="str">
        <f t="shared" si="0"/>
        <v>Fm o.R.</v>
      </c>
      <c r="F41" s="10"/>
      <c r="G41" s="10">
        <v>9</v>
      </c>
      <c r="H41" s="10" t="str">
        <f>T("Wolfsklingenweg ")</f>
        <v>Wolfsklingenweg </v>
      </c>
      <c r="I41" s="17">
        <f aca="true" t="shared" si="2" ref="I41:I104">D41*62</f>
        <v>164.92000000000002</v>
      </c>
      <c r="J41" s="20"/>
      <c r="K41" s="25">
        <f t="shared" si="1"/>
        <v>164.92000000000002</v>
      </c>
      <c r="L41" s="14"/>
    </row>
    <row r="42" spans="1:12" s="3" customFormat="1" ht="12.75">
      <c r="A42" s="74">
        <v>109</v>
      </c>
      <c r="B42" s="80">
        <v>3</v>
      </c>
      <c r="C42" s="10" t="str">
        <f>T("Eiche")</f>
        <v>Eiche</v>
      </c>
      <c r="D42" s="23">
        <v>2.07</v>
      </c>
      <c r="E42" s="10" t="str">
        <f t="shared" si="0"/>
        <v>Fm o.R.</v>
      </c>
      <c r="F42" s="10"/>
      <c r="G42" s="10">
        <v>10</v>
      </c>
      <c r="H42" s="10" t="str">
        <f>T("Wolfsklingenweg ")</f>
        <v>Wolfsklingenweg </v>
      </c>
      <c r="I42" s="17">
        <f t="shared" si="2"/>
        <v>128.34</v>
      </c>
      <c r="J42" s="20">
        <v>15</v>
      </c>
      <c r="K42" s="25">
        <f t="shared" si="1"/>
        <v>109.089</v>
      </c>
      <c r="L42" s="14"/>
    </row>
    <row r="43" spans="1:12" s="3" customFormat="1" ht="12.75">
      <c r="A43" s="74">
        <v>109</v>
      </c>
      <c r="B43" s="80">
        <v>4</v>
      </c>
      <c r="C43" s="10" t="str">
        <f>T("Eiche")</f>
        <v>Eiche</v>
      </c>
      <c r="D43" s="23">
        <v>1.75</v>
      </c>
      <c r="E43" s="10" t="str">
        <f t="shared" si="0"/>
        <v>Fm o.R.</v>
      </c>
      <c r="F43" s="10"/>
      <c r="G43" s="10">
        <v>5</v>
      </c>
      <c r="H43" s="10" t="str">
        <f>T("Wolfsklingenweg ")</f>
        <v>Wolfsklingenweg </v>
      </c>
      <c r="I43" s="17">
        <f t="shared" si="2"/>
        <v>108.5</v>
      </c>
      <c r="J43" s="20">
        <v>15</v>
      </c>
      <c r="K43" s="25">
        <f t="shared" si="1"/>
        <v>92.225</v>
      </c>
      <c r="L43" s="14"/>
    </row>
    <row r="44" spans="1:12" s="3" customFormat="1" ht="12.75">
      <c r="A44" s="74">
        <v>109</v>
      </c>
      <c r="B44" s="80">
        <v>5</v>
      </c>
      <c r="C44" s="10" t="str">
        <f>T("Eiche")</f>
        <v>Eiche</v>
      </c>
      <c r="D44" s="23">
        <v>1.03</v>
      </c>
      <c r="E44" s="10" t="str">
        <f t="shared" si="0"/>
        <v>Fm o.R.</v>
      </c>
      <c r="F44" s="10"/>
      <c r="G44" s="10">
        <v>3</v>
      </c>
      <c r="H44" s="10" t="str">
        <f>T("Wolfsklingenweg ")</f>
        <v>Wolfsklingenweg </v>
      </c>
      <c r="I44" s="17">
        <f t="shared" si="2"/>
        <v>63.86</v>
      </c>
      <c r="J44" s="20">
        <v>10</v>
      </c>
      <c r="K44" s="25">
        <f t="shared" si="1"/>
        <v>57.474000000000004</v>
      </c>
      <c r="L44" s="14"/>
    </row>
    <row r="45" spans="1:12" s="3" customFormat="1" ht="12.75">
      <c r="A45" s="74">
        <v>109</v>
      </c>
      <c r="B45" s="80">
        <v>6</v>
      </c>
      <c r="C45" s="10" t="str">
        <f>T("Buche")</f>
        <v>Buche</v>
      </c>
      <c r="D45" s="23">
        <v>1.88</v>
      </c>
      <c r="E45" s="10" t="str">
        <f t="shared" si="0"/>
        <v>Fm o.R.</v>
      </c>
      <c r="F45" s="10"/>
      <c r="G45" s="10">
        <v>6</v>
      </c>
      <c r="H45" s="10" t="str">
        <f>T("Saukopfweg ")</f>
        <v>Saukopfweg </v>
      </c>
      <c r="I45" s="17">
        <f t="shared" si="2"/>
        <v>116.55999999999999</v>
      </c>
      <c r="J45" s="20">
        <v>10</v>
      </c>
      <c r="K45" s="25">
        <f t="shared" si="1"/>
        <v>104.904</v>
      </c>
      <c r="L45" s="14"/>
    </row>
    <row r="46" spans="1:12" s="3" customFormat="1" ht="12.75">
      <c r="A46" s="74">
        <v>109</v>
      </c>
      <c r="B46" s="80">
        <v>7</v>
      </c>
      <c r="C46" s="10" t="str">
        <f>T("Buche")</f>
        <v>Buche</v>
      </c>
      <c r="D46" s="23">
        <v>3.05</v>
      </c>
      <c r="E46" s="10" t="str">
        <f t="shared" si="0"/>
        <v>Fm o.R.</v>
      </c>
      <c r="F46" s="10"/>
      <c r="G46" s="10">
        <v>3</v>
      </c>
      <c r="H46" s="10" t="str">
        <f>T("Wolfsklingenweg ")</f>
        <v>Wolfsklingenweg </v>
      </c>
      <c r="I46" s="17">
        <f t="shared" si="2"/>
        <v>189.1</v>
      </c>
      <c r="J46" s="20">
        <v>15</v>
      </c>
      <c r="K46" s="25">
        <f t="shared" si="1"/>
        <v>160.73499999999999</v>
      </c>
      <c r="L46" s="14"/>
    </row>
    <row r="47" spans="1:12" s="3" customFormat="1" ht="12.75">
      <c r="A47" s="74">
        <v>109</v>
      </c>
      <c r="B47" s="80">
        <v>8</v>
      </c>
      <c r="C47" s="10" t="str">
        <f>T("Buche")</f>
        <v>Buche</v>
      </c>
      <c r="D47" s="23">
        <v>1.46</v>
      </c>
      <c r="E47" s="10" t="str">
        <f t="shared" si="0"/>
        <v>Fm o.R.</v>
      </c>
      <c r="F47" s="10"/>
      <c r="G47" s="10">
        <v>6</v>
      </c>
      <c r="H47" s="10" t="str">
        <f>T("Haslacher Rennweg ")</f>
        <v>Haslacher Rennweg </v>
      </c>
      <c r="I47" s="17">
        <f t="shared" si="2"/>
        <v>90.52</v>
      </c>
      <c r="J47" s="20">
        <v>5</v>
      </c>
      <c r="K47" s="25">
        <f t="shared" si="1"/>
        <v>85.99399999999999</v>
      </c>
      <c r="L47" s="14"/>
    </row>
    <row r="48" spans="1:12" s="3" customFormat="1" ht="12.75">
      <c r="A48" s="74">
        <v>109</v>
      </c>
      <c r="B48" s="80">
        <v>9</v>
      </c>
      <c r="C48" s="10" t="str">
        <f aca="true" t="shared" si="3" ref="C48:C54">T("Eiche")</f>
        <v>Eiche</v>
      </c>
      <c r="D48" s="23">
        <v>1.16</v>
      </c>
      <c r="E48" s="10" t="str">
        <f t="shared" si="0"/>
        <v>Fm o.R.</v>
      </c>
      <c r="F48" s="10"/>
      <c r="G48" s="10">
        <v>3</v>
      </c>
      <c r="H48" s="10" t="str">
        <f>T("Haslacher Rennweg ")</f>
        <v>Haslacher Rennweg </v>
      </c>
      <c r="I48" s="17">
        <f t="shared" si="2"/>
        <v>71.92</v>
      </c>
      <c r="J48" s="20"/>
      <c r="K48" s="25">
        <f t="shared" si="1"/>
        <v>71.92</v>
      </c>
      <c r="L48" s="14"/>
    </row>
    <row r="49" spans="1:12" s="3" customFormat="1" ht="12.75">
      <c r="A49" s="74">
        <v>109</v>
      </c>
      <c r="B49" s="80">
        <v>10</v>
      </c>
      <c r="C49" s="10" t="str">
        <f t="shared" si="3"/>
        <v>Eiche</v>
      </c>
      <c r="D49" s="23">
        <v>3.51</v>
      </c>
      <c r="E49" s="10" t="str">
        <f t="shared" si="0"/>
        <v>Fm o.R.</v>
      </c>
      <c r="F49" s="10"/>
      <c r="G49" s="10">
        <v>12</v>
      </c>
      <c r="H49" s="10" t="str">
        <f>T("Heusteige")</f>
        <v>Heusteige</v>
      </c>
      <c r="I49" s="17">
        <f t="shared" si="2"/>
        <v>217.61999999999998</v>
      </c>
      <c r="J49" s="20">
        <v>15</v>
      </c>
      <c r="K49" s="25">
        <f t="shared" si="1"/>
        <v>184.97699999999998</v>
      </c>
      <c r="L49" s="14"/>
    </row>
    <row r="50" spans="1:12" s="3" customFormat="1" ht="12.75">
      <c r="A50" s="74">
        <v>109</v>
      </c>
      <c r="B50" s="80">
        <v>11</v>
      </c>
      <c r="C50" s="10" t="str">
        <f t="shared" si="3"/>
        <v>Eiche</v>
      </c>
      <c r="D50" s="23">
        <v>3.94</v>
      </c>
      <c r="E50" s="10" t="str">
        <f t="shared" si="0"/>
        <v>Fm o.R.</v>
      </c>
      <c r="F50" s="10"/>
      <c r="G50" s="10">
        <v>13</v>
      </c>
      <c r="H50" s="10" t="str">
        <f>T("Heusteige")</f>
        <v>Heusteige</v>
      </c>
      <c r="I50" s="17">
        <f t="shared" si="2"/>
        <v>244.28</v>
      </c>
      <c r="J50" s="20">
        <v>20</v>
      </c>
      <c r="K50" s="25">
        <f t="shared" si="1"/>
        <v>195.424</v>
      </c>
      <c r="L50" s="14"/>
    </row>
    <row r="51" spans="1:12" s="3" customFormat="1" ht="12.75">
      <c r="A51" s="74">
        <v>109</v>
      </c>
      <c r="B51" s="80">
        <v>12</v>
      </c>
      <c r="C51" s="10" t="str">
        <f t="shared" si="3"/>
        <v>Eiche</v>
      </c>
      <c r="D51" s="23">
        <v>1.67</v>
      </c>
      <c r="E51" s="10" t="str">
        <f t="shared" si="0"/>
        <v>Fm o.R.</v>
      </c>
      <c r="F51" s="10"/>
      <c r="G51" s="10">
        <v>9</v>
      </c>
      <c r="H51" s="10" t="str">
        <f>T("Heusteige")</f>
        <v>Heusteige</v>
      </c>
      <c r="I51" s="17">
        <f t="shared" si="2"/>
        <v>103.53999999999999</v>
      </c>
      <c r="J51" s="20">
        <v>15</v>
      </c>
      <c r="K51" s="25">
        <f t="shared" si="1"/>
        <v>88.00899999999999</v>
      </c>
      <c r="L51" s="14"/>
    </row>
    <row r="52" spans="1:12" s="3" customFormat="1" ht="12.75">
      <c r="A52" s="74">
        <v>109</v>
      </c>
      <c r="B52" s="80">
        <v>13</v>
      </c>
      <c r="C52" s="10" t="str">
        <f t="shared" si="3"/>
        <v>Eiche</v>
      </c>
      <c r="D52" s="23">
        <v>6.28</v>
      </c>
      <c r="E52" s="10" t="str">
        <f t="shared" si="0"/>
        <v>Fm o.R.</v>
      </c>
      <c r="F52" s="10"/>
      <c r="G52" s="10">
        <v>11</v>
      </c>
      <c r="H52" s="10" t="str">
        <f>T("Heusteige")</f>
        <v>Heusteige</v>
      </c>
      <c r="I52" s="17">
        <f t="shared" si="2"/>
        <v>389.36</v>
      </c>
      <c r="J52" s="20">
        <v>15</v>
      </c>
      <c r="K52" s="25">
        <f t="shared" si="1"/>
        <v>330.956</v>
      </c>
      <c r="L52" s="14"/>
    </row>
    <row r="53" spans="1:12" s="3" customFormat="1" ht="12.75">
      <c r="A53" s="74">
        <v>109</v>
      </c>
      <c r="B53" s="80">
        <v>14</v>
      </c>
      <c r="C53" s="10" t="str">
        <f t="shared" si="3"/>
        <v>Eiche</v>
      </c>
      <c r="D53" s="23">
        <v>4.26</v>
      </c>
      <c r="E53" s="10" t="str">
        <f t="shared" si="0"/>
        <v>Fm o.R.</v>
      </c>
      <c r="F53" s="10"/>
      <c r="G53" s="10">
        <v>11</v>
      </c>
      <c r="H53" s="10" t="str">
        <f>T("Heusteige")</f>
        <v>Heusteige</v>
      </c>
      <c r="I53" s="17">
        <f t="shared" si="2"/>
        <v>264.12</v>
      </c>
      <c r="J53" s="20">
        <v>25</v>
      </c>
      <c r="K53" s="25">
        <f t="shared" si="1"/>
        <v>198.09</v>
      </c>
      <c r="L53" s="14"/>
    </row>
    <row r="54" spans="1:12" s="3" customFormat="1" ht="12.75">
      <c r="A54" s="74">
        <v>109</v>
      </c>
      <c r="B54" s="80">
        <v>15</v>
      </c>
      <c r="C54" s="10" t="str">
        <f t="shared" si="3"/>
        <v>Eiche</v>
      </c>
      <c r="D54" s="23">
        <v>3.42</v>
      </c>
      <c r="E54" s="10" t="str">
        <f t="shared" si="0"/>
        <v>Fm o.R.</v>
      </c>
      <c r="F54" s="10"/>
      <c r="G54" s="10">
        <v>6</v>
      </c>
      <c r="H54" s="10" t="s">
        <v>28</v>
      </c>
      <c r="I54" s="17">
        <f t="shared" si="2"/>
        <v>212.04</v>
      </c>
      <c r="J54" s="20">
        <v>5</v>
      </c>
      <c r="K54" s="25">
        <f t="shared" si="1"/>
        <v>201.438</v>
      </c>
      <c r="L54" s="14"/>
    </row>
    <row r="55" spans="1:12" s="3" customFormat="1" ht="12.75">
      <c r="A55" s="74">
        <v>109</v>
      </c>
      <c r="B55" s="80">
        <v>16</v>
      </c>
      <c r="C55" s="10" t="str">
        <f>T("Hartlaubholz")</f>
        <v>Hartlaubholz</v>
      </c>
      <c r="D55" s="23">
        <v>2.12</v>
      </c>
      <c r="E55" s="10" t="str">
        <f t="shared" si="0"/>
        <v>Fm o.R.</v>
      </c>
      <c r="F55" s="10"/>
      <c r="G55" s="10">
        <v>5</v>
      </c>
      <c r="H55" s="10" t="str">
        <f aca="true" t="shared" si="4" ref="H55:H67">T("Altertumweg ")</f>
        <v>Altertumweg </v>
      </c>
      <c r="I55" s="17">
        <f t="shared" si="2"/>
        <v>131.44</v>
      </c>
      <c r="J55" s="20"/>
      <c r="K55" s="25">
        <f t="shared" si="1"/>
        <v>131.44</v>
      </c>
      <c r="L55" s="14"/>
    </row>
    <row r="56" spans="1:12" s="3" customFormat="1" ht="12.75">
      <c r="A56" s="74">
        <v>109</v>
      </c>
      <c r="B56" s="80">
        <v>17</v>
      </c>
      <c r="C56" s="10" t="str">
        <f>T("Hartlaubholz")</f>
        <v>Hartlaubholz</v>
      </c>
      <c r="D56" s="23">
        <v>3.08</v>
      </c>
      <c r="E56" s="10" t="str">
        <f t="shared" si="0"/>
        <v>Fm o.R.</v>
      </c>
      <c r="F56" s="10"/>
      <c r="G56" s="10">
        <v>7</v>
      </c>
      <c r="H56" s="10" t="str">
        <f t="shared" si="4"/>
        <v>Altertumweg </v>
      </c>
      <c r="I56" s="17">
        <f t="shared" si="2"/>
        <v>190.96</v>
      </c>
      <c r="J56" s="20"/>
      <c r="K56" s="25">
        <f t="shared" si="1"/>
        <v>190.96</v>
      </c>
      <c r="L56" s="14"/>
    </row>
    <row r="57" spans="1:12" s="3" customFormat="1" ht="12.75">
      <c r="A57" s="74">
        <v>109</v>
      </c>
      <c r="B57" s="80">
        <v>18</v>
      </c>
      <c r="C57" s="10" t="str">
        <f>T("Buche")</f>
        <v>Buche</v>
      </c>
      <c r="D57" s="23">
        <v>2.24</v>
      </c>
      <c r="E57" s="10" t="str">
        <f t="shared" si="0"/>
        <v>Fm o.R.</v>
      </c>
      <c r="F57" s="10"/>
      <c r="G57" s="10">
        <v>3</v>
      </c>
      <c r="H57" s="10" t="str">
        <f t="shared" si="4"/>
        <v>Altertumweg </v>
      </c>
      <c r="I57" s="17">
        <f t="shared" si="2"/>
        <v>138.88000000000002</v>
      </c>
      <c r="J57" s="20">
        <v>5</v>
      </c>
      <c r="K57" s="25">
        <f t="shared" si="1"/>
        <v>131.936</v>
      </c>
      <c r="L57" s="14"/>
    </row>
    <row r="58" spans="1:12" s="3" customFormat="1" ht="12.75">
      <c r="A58" s="74">
        <v>109</v>
      </c>
      <c r="B58" s="80">
        <v>19</v>
      </c>
      <c r="C58" s="10" t="str">
        <f>T("Hartlaubholz")</f>
        <v>Hartlaubholz</v>
      </c>
      <c r="D58" s="23">
        <v>3.55</v>
      </c>
      <c r="E58" s="10" t="str">
        <f t="shared" si="0"/>
        <v>Fm o.R.</v>
      </c>
      <c r="F58" s="10"/>
      <c r="G58" s="10">
        <v>4</v>
      </c>
      <c r="H58" s="10" t="str">
        <f t="shared" si="4"/>
        <v>Altertumweg </v>
      </c>
      <c r="I58" s="17">
        <f t="shared" si="2"/>
        <v>220.1</v>
      </c>
      <c r="J58" s="20"/>
      <c r="K58" s="25">
        <f t="shared" si="1"/>
        <v>220.1</v>
      </c>
      <c r="L58" s="14"/>
    </row>
    <row r="59" spans="1:12" s="3" customFormat="1" ht="12.75">
      <c r="A59" s="74">
        <v>109</v>
      </c>
      <c r="B59" s="80">
        <v>20</v>
      </c>
      <c r="C59" s="10" t="str">
        <f>T("Hartlaubholz")</f>
        <v>Hartlaubholz</v>
      </c>
      <c r="D59" s="23">
        <v>3.16</v>
      </c>
      <c r="E59" s="10" t="str">
        <f t="shared" si="0"/>
        <v>Fm o.R.</v>
      </c>
      <c r="F59" s="10"/>
      <c r="G59" s="10">
        <v>6</v>
      </c>
      <c r="H59" s="10" t="str">
        <f t="shared" si="4"/>
        <v>Altertumweg </v>
      </c>
      <c r="I59" s="17">
        <f t="shared" si="2"/>
        <v>195.92000000000002</v>
      </c>
      <c r="J59" s="20"/>
      <c r="K59" s="25">
        <f t="shared" si="1"/>
        <v>195.92000000000002</v>
      </c>
      <c r="L59" s="14"/>
    </row>
    <row r="60" spans="1:12" s="3" customFormat="1" ht="12.75">
      <c r="A60" s="74">
        <v>109</v>
      </c>
      <c r="B60" s="80">
        <v>21</v>
      </c>
      <c r="C60" s="10" t="str">
        <f>T("Buche")</f>
        <v>Buche</v>
      </c>
      <c r="D60" s="23">
        <v>3.54</v>
      </c>
      <c r="E60" s="10" t="str">
        <f t="shared" si="0"/>
        <v>Fm o.R.</v>
      </c>
      <c r="F60" s="10"/>
      <c r="G60" s="10">
        <v>5</v>
      </c>
      <c r="H60" s="10" t="str">
        <f t="shared" si="4"/>
        <v>Altertumweg </v>
      </c>
      <c r="I60" s="17">
        <f t="shared" si="2"/>
        <v>219.48</v>
      </c>
      <c r="J60" s="20">
        <v>10</v>
      </c>
      <c r="K60" s="25">
        <f t="shared" si="1"/>
        <v>197.53199999999998</v>
      </c>
      <c r="L60" s="14"/>
    </row>
    <row r="61" spans="1:12" s="3" customFormat="1" ht="12.75">
      <c r="A61" s="74">
        <v>109</v>
      </c>
      <c r="B61" s="80">
        <v>22</v>
      </c>
      <c r="C61" s="10" t="str">
        <f>T("Hartlaubholz")</f>
        <v>Hartlaubholz</v>
      </c>
      <c r="D61" s="23">
        <v>3.22</v>
      </c>
      <c r="E61" s="10" t="str">
        <f t="shared" si="0"/>
        <v>Fm o.R.</v>
      </c>
      <c r="F61" s="10"/>
      <c r="G61" s="10">
        <v>3</v>
      </c>
      <c r="H61" s="10" t="str">
        <f t="shared" si="4"/>
        <v>Altertumweg </v>
      </c>
      <c r="I61" s="17">
        <f t="shared" si="2"/>
        <v>199.64000000000001</v>
      </c>
      <c r="J61" s="20">
        <v>5</v>
      </c>
      <c r="K61" s="25">
        <f t="shared" si="1"/>
        <v>189.65800000000002</v>
      </c>
      <c r="L61" s="14"/>
    </row>
    <row r="62" spans="1:12" s="3" customFormat="1" ht="12.75">
      <c r="A62" s="74">
        <v>109</v>
      </c>
      <c r="B62" s="80">
        <v>23</v>
      </c>
      <c r="C62" s="10" t="str">
        <f>T("Buche")</f>
        <v>Buche</v>
      </c>
      <c r="D62" s="23">
        <v>3.68</v>
      </c>
      <c r="E62" s="10" t="str">
        <f t="shared" si="0"/>
        <v>Fm o.R.</v>
      </c>
      <c r="F62" s="10"/>
      <c r="G62" s="10">
        <v>1</v>
      </c>
      <c r="H62" s="10" t="str">
        <f t="shared" si="4"/>
        <v>Altertumweg </v>
      </c>
      <c r="I62" s="17">
        <f t="shared" si="2"/>
        <v>228.16</v>
      </c>
      <c r="J62" s="20">
        <v>20</v>
      </c>
      <c r="K62" s="25">
        <f t="shared" si="1"/>
        <v>182.52800000000002</v>
      </c>
      <c r="L62" s="14"/>
    </row>
    <row r="63" spans="1:12" s="3" customFormat="1" ht="12.75">
      <c r="A63" s="74">
        <v>109</v>
      </c>
      <c r="B63" s="80">
        <v>24</v>
      </c>
      <c r="C63" s="10" t="str">
        <f>T("Hartlaubholz")</f>
        <v>Hartlaubholz</v>
      </c>
      <c r="D63" s="23">
        <v>4.57</v>
      </c>
      <c r="E63" s="10" t="str">
        <f t="shared" si="0"/>
        <v>Fm o.R.</v>
      </c>
      <c r="F63" s="10"/>
      <c r="G63" s="10">
        <v>9</v>
      </c>
      <c r="H63" s="10" t="str">
        <f t="shared" si="4"/>
        <v>Altertumweg </v>
      </c>
      <c r="I63" s="17">
        <f t="shared" si="2"/>
        <v>283.34000000000003</v>
      </c>
      <c r="J63" s="20">
        <v>5</v>
      </c>
      <c r="K63" s="25">
        <f t="shared" si="1"/>
        <v>269.173</v>
      </c>
      <c r="L63" s="14"/>
    </row>
    <row r="64" spans="1:12" s="3" customFormat="1" ht="12.75">
      <c r="A64" s="74">
        <v>109</v>
      </c>
      <c r="B64" s="80">
        <v>25</v>
      </c>
      <c r="C64" s="10" t="str">
        <f>T("Buche")</f>
        <v>Buche</v>
      </c>
      <c r="D64" s="23">
        <v>3.03</v>
      </c>
      <c r="E64" s="10" t="str">
        <f t="shared" si="0"/>
        <v>Fm o.R.</v>
      </c>
      <c r="F64" s="10"/>
      <c r="G64" s="10">
        <v>10</v>
      </c>
      <c r="H64" s="10" t="str">
        <f t="shared" si="4"/>
        <v>Altertumweg </v>
      </c>
      <c r="I64" s="17">
        <f t="shared" si="2"/>
        <v>187.85999999999999</v>
      </c>
      <c r="J64" s="20">
        <v>5</v>
      </c>
      <c r="K64" s="25">
        <f t="shared" si="1"/>
        <v>178.46699999999998</v>
      </c>
      <c r="L64" s="14"/>
    </row>
    <row r="65" spans="1:12" s="3" customFormat="1" ht="12.75">
      <c r="A65" s="74">
        <v>109</v>
      </c>
      <c r="B65" s="80">
        <v>26</v>
      </c>
      <c r="C65" s="10" t="str">
        <f>T("Hartlaubholz")</f>
        <v>Hartlaubholz</v>
      </c>
      <c r="D65" s="23">
        <v>4.7</v>
      </c>
      <c r="E65" s="10" t="str">
        <f t="shared" si="0"/>
        <v>Fm o.R.</v>
      </c>
      <c r="F65" s="10"/>
      <c r="G65" s="10">
        <v>11</v>
      </c>
      <c r="H65" s="10" t="str">
        <f t="shared" si="4"/>
        <v>Altertumweg </v>
      </c>
      <c r="I65" s="17">
        <f t="shared" si="2"/>
        <v>291.40000000000003</v>
      </c>
      <c r="J65" s="20"/>
      <c r="K65" s="25">
        <f t="shared" si="1"/>
        <v>291.40000000000003</v>
      </c>
      <c r="L65" s="14"/>
    </row>
    <row r="66" spans="1:12" s="3" customFormat="1" ht="12.75">
      <c r="A66" s="74">
        <v>109</v>
      </c>
      <c r="B66" s="80">
        <v>27</v>
      </c>
      <c r="C66" s="10" t="str">
        <f>T("Hartlaubholz")</f>
        <v>Hartlaubholz</v>
      </c>
      <c r="D66" s="23">
        <v>2.59</v>
      </c>
      <c r="E66" s="10" t="str">
        <f t="shared" si="0"/>
        <v>Fm o.R.</v>
      </c>
      <c r="F66" s="10"/>
      <c r="G66" s="10">
        <v>5</v>
      </c>
      <c r="H66" s="10" t="str">
        <f t="shared" si="4"/>
        <v>Altertumweg </v>
      </c>
      <c r="I66" s="17">
        <f t="shared" si="2"/>
        <v>160.57999999999998</v>
      </c>
      <c r="J66" s="20"/>
      <c r="K66" s="25">
        <f t="shared" si="1"/>
        <v>160.57999999999998</v>
      </c>
      <c r="L66" s="14"/>
    </row>
    <row r="67" spans="1:12" s="3" customFormat="1" ht="12.75">
      <c r="A67" s="74">
        <v>109</v>
      </c>
      <c r="B67" s="80">
        <v>28</v>
      </c>
      <c r="C67" s="10" t="str">
        <f>T("Hartlaubholz")</f>
        <v>Hartlaubholz</v>
      </c>
      <c r="D67" s="23">
        <v>1.48</v>
      </c>
      <c r="E67" s="10" t="str">
        <f t="shared" si="0"/>
        <v>Fm o.R.</v>
      </c>
      <c r="F67" s="10"/>
      <c r="G67" s="10">
        <v>4</v>
      </c>
      <c r="H67" s="10" t="str">
        <f t="shared" si="4"/>
        <v>Altertumweg </v>
      </c>
      <c r="I67" s="17">
        <f t="shared" si="2"/>
        <v>91.76</v>
      </c>
      <c r="J67" s="20"/>
      <c r="K67" s="25">
        <f t="shared" si="1"/>
        <v>91.76</v>
      </c>
      <c r="L67" s="14"/>
    </row>
    <row r="68" spans="1:12" s="3" customFormat="1" ht="12.75">
      <c r="A68" s="74">
        <v>109</v>
      </c>
      <c r="B68" s="80">
        <v>29</v>
      </c>
      <c r="C68" s="10" t="str">
        <f aca="true" t="shared" si="5" ref="C68:C82">T("Buche")</f>
        <v>Buche</v>
      </c>
      <c r="D68" s="23">
        <v>2.12</v>
      </c>
      <c r="E68" s="10" t="str">
        <f t="shared" si="0"/>
        <v>Fm o.R.</v>
      </c>
      <c r="F68" s="10"/>
      <c r="G68" s="10">
        <v>4</v>
      </c>
      <c r="H68" s="10" t="str">
        <f>T("Amannweg ")</f>
        <v>Amannweg </v>
      </c>
      <c r="I68" s="17">
        <f t="shared" si="2"/>
        <v>131.44</v>
      </c>
      <c r="J68" s="20"/>
      <c r="K68" s="25">
        <f t="shared" si="1"/>
        <v>131.44</v>
      </c>
      <c r="L68" s="14"/>
    </row>
    <row r="69" spans="1:12" s="3" customFormat="1" ht="12.75">
      <c r="A69" s="74">
        <v>109</v>
      </c>
      <c r="B69" s="80">
        <v>30</v>
      </c>
      <c r="C69" s="10" t="str">
        <f t="shared" si="5"/>
        <v>Buche</v>
      </c>
      <c r="D69" s="23">
        <v>3.92</v>
      </c>
      <c r="E69" s="10" t="str">
        <f t="shared" si="0"/>
        <v>Fm o.R.</v>
      </c>
      <c r="F69" s="10"/>
      <c r="G69" s="10">
        <v>8</v>
      </c>
      <c r="H69" s="10" t="str">
        <f>T("Höhenweg ")</f>
        <v>Höhenweg </v>
      </c>
      <c r="I69" s="17">
        <f t="shared" si="2"/>
        <v>243.04</v>
      </c>
      <c r="J69" s="20"/>
      <c r="K69" s="25">
        <f t="shared" si="1"/>
        <v>243.04</v>
      </c>
      <c r="L69" s="14"/>
    </row>
    <row r="70" spans="1:12" s="3" customFormat="1" ht="12.75">
      <c r="A70" s="74">
        <v>109</v>
      </c>
      <c r="B70" s="80">
        <v>31</v>
      </c>
      <c r="C70" s="10" t="str">
        <f t="shared" si="5"/>
        <v>Buche</v>
      </c>
      <c r="D70" s="23">
        <v>4.21</v>
      </c>
      <c r="E70" s="10" t="str">
        <f t="shared" si="0"/>
        <v>Fm o.R.</v>
      </c>
      <c r="F70" s="10"/>
      <c r="G70" s="10">
        <v>7</v>
      </c>
      <c r="H70" s="10" t="str">
        <f>T("Höhenweg ")</f>
        <v>Höhenweg </v>
      </c>
      <c r="I70" s="17">
        <f t="shared" si="2"/>
        <v>261.02</v>
      </c>
      <c r="J70" s="20">
        <v>10</v>
      </c>
      <c r="K70" s="25">
        <f t="shared" si="1"/>
        <v>234.91799999999998</v>
      </c>
      <c r="L70" s="14"/>
    </row>
    <row r="71" spans="1:12" s="3" customFormat="1" ht="12.75">
      <c r="A71" s="74">
        <v>109</v>
      </c>
      <c r="B71" s="80">
        <v>32</v>
      </c>
      <c r="C71" s="10" t="str">
        <f t="shared" si="5"/>
        <v>Buche</v>
      </c>
      <c r="D71" s="23">
        <v>4.39</v>
      </c>
      <c r="E71" s="10" t="str">
        <f t="shared" si="0"/>
        <v>Fm o.R.</v>
      </c>
      <c r="F71" s="10"/>
      <c r="G71" s="10">
        <v>9</v>
      </c>
      <c r="H71" s="10" t="str">
        <f>T("Höhenweg ")</f>
        <v>Höhenweg </v>
      </c>
      <c r="I71" s="17">
        <f t="shared" si="2"/>
        <v>272.18</v>
      </c>
      <c r="J71" s="20">
        <v>10</v>
      </c>
      <c r="K71" s="25">
        <f t="shared" si="1"/>
        <v>244.96200000000002</v>
      </c>
      <c r="L71" s="14"/>
    </row>
    <row r="72" spans="1:12" s="3" customFormat="1" ht="12.75">
      <c r="A72" s="74">
        <v>109</v>
      </c>
      <c r="B72" s="80">
        <v>33</v>
      </c>
      <c r="C72" s="10" t="str">
        <f t="shared" si="5"/>
        <v>Buche</v>
      </c>
      <c r="D72" s="23">
        <v>4.5</v>
      </c>
      <c r="E72" s="10" t="str">
        <f t="shared" si="0"/>
        <v>Fm o.R.</v>
      </c>
      <c r="F72" s="10"/>
      <c r="G72" s="10">
        <v>9</v>
      </c>
      <c r="H72" s="10" t="str">
        <f>T("Höhenweg ")</f>
        <v>Höhenweg </v>
      </c>
      <c r="I72" s="17">
        <f t="shared" si="2"/>
        <v>279</v>
      </c>
      <c r="J72" s="20"/>
      <c r="K72" s="25">
        <f t="shared" si="1"/>
        <v>279</v>
      </c>
      <c r="L72" s="14"/>
    </row>
    <row r="73" spans="1:12" s="3" customFormat="1" ht="12.75">
      <c r="A73" s="74">
        <v>109</v>
      </c>
      <c r="B73" s="80">
        <v>35</v>
      </c>
      <c r="C73" s="10" t="str">
        <f t="shared" si="5"/>
        <v>Buche</v>
      </c>
      <c r="D73" s="23">
        <v>2.27</v>
      </c>
      <c r="E73" s="10" t="str">
        <f t="shared" si="0"/>
        <v>Fm o.R.</v>
      </c>
      <c r="F73" s="10">
        <v>16</v>
      </c>
      <c r="G73" s="10">
        <v>11</v>
      </c>
      <c r="H73" s="10" t="str">
        <f aca="true" t="shared" si="6" ref="H73:H90">T("Rotenbergweg ")</f>
        <v>Rotenbergweg </v>
      </c>
      <c r="I73" s="17">
        <f t="shared" si="2"/>
        <v>140.74</v>
      </c>
      <c r="J73" s="20"/>
      <c r="K73" s="25">
        <f t="shared" si="1"/>
        <v>140.74</v>
      </c>
      <c r="L73" s="14"/>
    </row>
    <row r="74" spans="1:12" s="3" customFormat="1" ht="12.75">
      <c r="A74" s="74">
        <v>109</v>
      </c>
      <c r="B74" s="80">
        <v>36</v>
      </c>
      <c r="C74" s="10" t="str">
        <f t="shared" si="5"/>
        <v>Buche</v>
      </c>
      <c r="D74" s="23">
        <v>2.35</v>
      </c>
      <c r="E74" s="10" t="str">
        <f t="shared" si="0"/>
        <v>Fm o.R.</v>
      </c>
      <c r="F74" s="10"/>
      <c r="G74" s="10">
        <v>3</v>
      </c>
      <c r="H74" s="10" t="str">
        <f t="shared" si="6"/>
        <v>Rotenbergweg </v>
      </c>
      <c r="I74" s="17">
        <f t="shared" si="2"/>
        <v>145.70000000000002</v>
      </c>
      <c r="J74" s="20">
        <v>10</v>
      </c>
      <c r="K74" s="25">
        <f aca="true" t="shared" si="7" ref="K74:K107">I74*(1-J74/100)</f>
        <v>131.13000000000002</v>
      </c>
      <c r="L74" s="14"/>
    </row>
    <row r="75" spans="1:12" s="3" customFormat="1" ht="12.75">
      <c r="A75" s="74">
        <v>109</v>
      </c>
      <c r="B75" s="80">
        <v>37</v>
      </c>
      <c r="C75" s="10" t="str">
        <f t="shared" si="5"/>
        <v>Buche</v>
      </c>
      <c r="D75" s="23">
        <v>3.6</v>
      </c>
      <c r="E75" s="10" t="str">
        <f t="shared" si="0"/>
        <v>Fm o.R.</v>
      </c>
      <c r="F75" s="10"/>
      <c r="G75" s="10">
        <v>9</v>
      </c>
      <c r="H75" s="10" t="str">
        <f t="shared" si="6"/>
        <v>Rotenbergweg </v>
      </c>
      <c r="I75" s="17">
        <f t="shared" si="2"/>
        <v>223.20000000000002</v>
      </c>
      <c r="J75" s="20"/>
      <c r="K75" s="25">
        <f t="shared" si="7"/>
        <v>223.20000000000002</v>
      </c>
      <c r="L75" s="14"/>
    </row>
    <row r="76" spans="1:12" s="3" customFormat="1" ht="12.75">
      <c r="A76" s="74">
        <v>109</v>
      </c>
      <c r="B76" s="80">
        <v>38</v>
      </c>
      <c r="C76" s="10" t="str">
        <f t="shared" si="5"/>
        <v>Buche</v>
      </c>
      <c r="D76" s="23">
        <v>5.36</v>
      </c>
      <c r="E76" s="10" t="str">
        <f t="shared" si="0"/>
        <v>Fm o.R.</v>
      </c>
      <c r="F76" s="10"/>
      <c r="G76" s="10">
        <v>10</v>
      </c>
      <c r="H76" s="10" t="str">
        <f t="shared" si="6"/>
        <v>Rotenbergweg </v>
      </c>
      <c r="I76" s="17">
        <f t="shared" si="2"/>
        <v>332.32</v>
      </c>
      <c r="J76" s="20"/>
      <c r="K76" s="25">
        <f t="shared" si="7"/>
        <v>332.32</v>
      </c>
      <c r="L76" s="14"/>
    </row>
    <row r="77" spans="1:12" s="3" customFormat="1" ht="12.75">
      <c r="A77" s="74">
        <v>109</v>
      </c>
      <c r="B77" s="80">
        <v>39</v>
      </c>
      <c r="C77" s="10" t="str">
        <f t="shared" si="5"/>
        <v>Buche</v>
      </c>
      <c r="D77" s="23">
        <v>2.2</v>
      </c>
      <c r="E77" s="10" t="str">
        <f t="shared" si="0"/>
        <v>Fm o.R.</v>
      </c>
      <c r="F77" s="10"/>
      <c r="G77" s="10">
        <v>4</v>
      </c>
      <c r="H77" s="10" t="str">
        <f t="shared" si="6"/>
        <v>Rotenbergweg </v>
      </c>
      <c r="I77" s="17">
        <f t="shared" si="2"/>
        <v>136.4</v>
      </c>
      <c r="J77" s="20"/>
      <c r="K77" s="25">
        <f t="shared" si="7"/>
        <v>136.4</v>
      </c>
      <c r="L77" s="14"/>
    </row>
    <row r="78" spans="1:12" s="3" customFormat="1" ht="12.75">
      <c r="A78" s="74">
        <v>109</v>
      </c>
      <c r="B78" s="80">
        <v>40</v>
      </c>
      <c r="C78" s="10" t="str">
        <f t="shared" si="5"/>
        <v>Buche</v>
      </c>
      <c r="D78" s="23">
        <v>3.42</v>
      </c>
      <c r="E78" s="10" t="str">
        <f t="shared" si="0"/>
        <v>Fm o.R.</v>
      </c>
      <c r="F78" s="10">
        <v>23</v>
      </c>
      <c r="G78" s="10">
        <v>14</v>
      </c>
      <c r="H78" s="10" t="str">
        <f t="shared" si="6"/>
        <v>Rotenbergweg </v>
      </c>
      <c r="I78" s="17">
        <f t="shared" si="2"/>
        <v>212.04</v>
      </c>
      <c r="J78" s="20"/>
      <c r="K78" s="25">
        <f t="shared" si="7"/>
        <v>212.04</v>
      </c>
      <c r="L78" s="14"/>
    </row>
    <row r="79" spans="1:12" s="3" customFormat="1" ht="12.75">
      <c r="A79" s="74">
        <v>109</v>
      </c>
      <c r="B79" s="80">
        <v>41</v>
      </c>
      <c r="C79" s="10" t="str">
        <f t="shared" si="5"/>
        <v>Buche</v>
      </c>
      <c r="D79" s="23">
        <v>3.54</v>
      </c>
      <c r="E79" s="10" t="str">
        <f t="shared" si="0"/>
        <v>Fm o.R.</v>
      </c>
      <c r="F79" s="10"/>
      <c r="G79" s="10">
        <v>6</v>
      </c>
      <c r="H79" s="10" t="str">
        <f t="shared" si="6"/>
        <v>Rotenbergweg </v>
      </c>
      <c r="I79" s="17">
        <f t="shared" si="2"/>
        <v>219.48</v>
      </c>
      <c r="J79" s="20">
        <v>10</v>
      </c>
      <c r="K79" s="25">
        <f t="shared" si="7"/>
        <v>197.53199999999998</v>
      </c>
      <c r="L79" s="14"/>
    </row>
    <row r="80" spans="1:12" s="3" customFormat="1" ht="12.75">
      <c r="A80" s="74">
        <v>109</v>
      </c>
      <c r="B80" s="80">
        <v>42</v>
      </c>
      <c r="C80" s="10" t="str">
        <f t="shared" si="5"/>
        <v>Buche</v>
      </c>
      <c r="D80" s="23">
        <v>3.42</v>
      </c>
      <c r="E80" s="10" t="str">
        <f t="shared" si="0"/>
        <v>Fm o.R.</v>
      </c>
      <c r="F80" s="10"/>
      <c r="G80" s="10">
        <v>8</v>
      </c>
      <c r="H80" s="10" t="str">
        <f t="shared" si="6"/>
        <v>Rotenbergweg </v>
      </c>
      <c r="I80" s="17">
        <f t="shared" si="2"/>
        <v>212.04</v>
      </c>
      <c r="J80" s="20"/>
      <c r="K80" s="25">
        <f t="shared" si="7"/>
        <v>212.04</v>
      </c>
      <c r="L80" s="14"/>
    </row>
    <row r="81" spans="1:12" s="3" customFormat="1" ht="12.75">
      <c r="A81" s="74">
        <v>109</v>
      </c>
      <c r="B81" s="80">
        <v>43</v>
      </c>
      <c r="C81" s="10" t="str">
        <f t="shared" si="5"/>
        <v>Buche</v>
      </c>
      <c r="D81" s="23">
        <v>4.38</v>
      </c>
      <c r="E81" s="10" t="str">
        <f t="shared" si="0"/>
        <v>Fm o.R.</v>
      </c>
      <c r="F81" s="10"/>
      <c r="G81" s="10">
        <v>8</v>
      </c>
      <c r="H81" s="10" t="str">
        <f t="shared" si="6"/>
        <v>Rotenbergweg </v>
      </c>
      <c r="I81" s="17">
        <f t="shared" si="2"/>
        <v>271.56</v>
      </c>
      <c r="J81" s="20"/>
      <c r="K81" s="25">
        <f t="shared" si="7"/>
        <v>271.56</v>
      </c>
      <c r="L81" s="14"/>
    </row>
    <row r="82" spans="1:12" s="3" customFormat="1" ht="12.75">
      <c r="A82" s="74">
        <v>109</v>
      </c>
      <c r="B82" s="80">
        <v>45</v>
      </c>
      <c r="C82" s="10" t="str">
        <f t="shared" si="5"/>
        <v>Buche</v>
      </c>
      <c r="D82" s="23">
        <v>4.45</v>
      </c>
      <c r="E82" s="10" t="str">
        <f t="shared" si="0"/>
        <v>Fm o.R.</v>
      </c>
      <c r="F82" s="10"/>
      <c r="G82" s="10">
        <v>16</v>
      </c>
      <c r="H82" s="10" t="str">
        <f t="shared" si="6"/>
        <v>Rotenbergweg </v>
      </c>
      <c r="I82" s="17">
        <f t="shared" si="2"/>
        <v>275.90000000000003</v>
      </c>
      <c r="J82" s="20"/>
      <c r="K82" s="25">
        <f t="shared" si="7"/>
        <v>275.90000000000003</v>
      </c>
      <c r="L82" s="14"/>
    </row>
    <row r="83" spans="1:12" s="3" customFormat="1" ht="12.75">
      <c r="A83" s="74">
        <v>109</v>
      </c>
      <c r="B83" s="80">
        <v>46</v>
      </c>
      <c r="C83" s="10" t="str">
        <f>T("Eiche")</f>
        <v>Eiche</v>
      </c>
      <c r="D83" s="23">
        <v>1.95</v>
      </c>
      <c r="E83" s="10" t="str">
        <f t="shared" si="0"/>
        <v>Fm o.R.</v>
      </c>
      <c r="F83" s="10">
        <v>21</v>
      </c>
      <c r="G83" s="10">
        <v>15</v>
      </c>
      <c r="H83" s="10" t="str">
        <f t="shared" si="6"/>
        <v>Rotenbergweg </v>
      </c>
      <c r="I83" s="17">
        <f t="shared" si="2"/>
        <v>120.89999999999999</v>
      </c>
      <c r="J83" s="20"/>
      <c r="K83" s="25">
        <f t="shared" si="7"/>
        <v>120.89999999999999</v>
      </c>
      <c r="L83" s="14"/>
    </row>
    <row r="84" spans="1:12" s="3" customFormat="1" ht="12.75">
      <c r="A84" s="74">
        <v>109</v>
      </c>
      <c r="B84" s="80">
        <v>47</v>
      </c>
      <c r="C84" s="10" t="str">
        <f>T("Buche")</f>
        <v>Buche</v>
      </c>
      <c r="D84" s="23">
        <v>2.09</v>
      </c>
      <c r="E84" s="10" t="str">
        <f t="shared" si="0"/>
        <v>Fm o.R.</v>
      </c>
      <c r="F84" s="10"/>
      <c r="G84" s="10">
        <v>7</v>
      </c>
      <c r="H84" s="10" t="str">
        <f t="shared" si="6"/>
        <v>Rotenbergweg </v>
      </c>
      <c r="I84" s="17">
        <f t="shared" si="2"/>
        <v>129.57999999999998</v>
      </c>
      <c r="J84" s="20"/>
      <c r="K84" s="25">
        <f t="shared" si="7"/>
        <v>129.57999999999998</v>
      </c>
      <c r="L84" s="14"/>
    </row>
    <row r="85" spans="1:12" s="3" customFormat="1" ht="12.75">
      <c r="A85" s="74">
        <v>109</v>
      </c>
      <c r="B85" s="80">
        <v>48</v>
      </c>
      <c r="C85" s="10" t="str">
        <f>T("Buche")</f>
        <v>Buche</v>
      </c>
      <c r="D85" s="23">
        <v>3.48</v>
      </c>
      <c r="E85" s="10" t="str">
        <f t="shared" si="0"/>
        <v>Fm o.R.</v>
      </c>
      <c r="F85" s="10"/>
      <c r="G85" s="10">
        <v>7</v>
      </c>
      <c r="H85" s="10" t="str">
        <f t="shared" si="6"/>
        <v>Rotenbergweg </v>
      </c>
      <c r="I85" s="17">
        <f t="shared" si="2"/>
        <v>215.76</v>
      </c>
      <c r="J85" s="20">
        <v>5</v>
      </c>
      <c r="K85" s="25">
        <f t="shared" si="7"/>
        <v>204.97199999999998</v>
      </c>
      <c r="L85" s="14"/>
    </row>
    <row r="86" spans="1:12" s="3" customFormat="1" ht="12.75">
      <c r="A86" s="74">
        <v>109</v>
      </c>
      <c r="B86" s="80">
        <v>49</v>
      </c>
      <c r="C86" s="10" t="str">
        <f>T("Buche")</f>
        <v>Buche</v>
      </c>
      <c r="D86" s="23">
        <v>5.4</v>
      </c>
      <c r="E86" s="10" t="str">
        <f t="shared" si="0"/>
        <v>Fm o.R.</v>
      </c>
      <c r="F86" s="10"/>
      <c r="G86" s="10">
        <v>14</v>
      </c>
      <c r="H86" s="10" t="str">
        <f t="shared" si="6"/>
        <v>Rotenbergweg </v>
      </c>
      <c r="I86" s="17">
        <f t="shared" si="2"/>
        <v>334.8</v>
      </c>
      <c r="J86" s="20"/>
      <c r="K86" s="25">
        <f t="shared" si="7"/>
        <v>334.8</v>
      </c>
      <c r="L86" s="14"/>
    </row>
    <row r="87" spans="1:12" s="3" customFormat="1" ht="12.75">
      <c r="A87" s="74">
        <v>109</v>
      </c>
      <c r="B87" s="80">
        <v>50</v>
      </c>
      <c r="C87" s="10" t="str">
        <f>T("Eiche")</f>
        <v>Eiche</v>
      </c>
      <c r="D87" s="23">
        <v>0.6</v>
      </c>
      <c r="E87" s="10" t="str">
        <f t="shared" si="0"/>
        <v>Fm o.R.</v>
      </c>
      <c r="F87" s="10"/>
      <c r="G87" s="10">
        <v>4</v>
      </c>
      <c r="H87" s="10" t="str">
        <f t="shared" si="6"/>
        <v>Rotenbergweg </v>
      </c>
      <c r="I87" s="17">
        <f t="shared" si="2"/>
        <v>37.199999999999996</v>
      </c>
      <c r="J87" s="20"/>
      <c r="K87" s="25">
        <f t="shared" si="7"/>
        <v>37.199999999999996</v>
      </c>
      <c r="L87" s="14"/>
    </row>
    <row r="88" spans="1:12" s="3" customFormat="1" ht="12.75">
      <c r="A88" s="74">
        <v>109</v>
      </c>
      <c r="B88" s="80">
        <v>51</v>
      </c>
      <c r="C88" s="10" t="str">
        <f>T("Buche")</f>
        <v>Buche</v>
      </c>
      <c r="D88" s="23">
        <v>3.13</v>
      </c>
      <c r="E88" s="10" t="str">
        <f t="shared" si="0"/>
        <v>Fm o.R.</v>
      </c>
      <c r="F88" s="10"/>
      <c r="G88" s="10">
        <v>9</v>
      </c>
      <c r="H88" s="10" t="str">
        <f t="shared" si="6"/>
        <v>Rotenbergweg </v>
      </c>
      <c r="I88" s="17">
        <f t="shared" si="2"/>
        <v>194.06</v>
      </c>
      <c r="J88" s="20"/>
      <c r="K88" s="25">
        <f t="shared" si="7"/>
        <v>194.06</v>
      </c>
      <c r="L88" s="14"/>
    </row>
    <row r="89" spans="1:12" s="3" customFormat="1" ht="12.75">
      <c r="A89" s="74">
        <v>109</v>
      </c>
      <c r="B89" s="80">
        <v>52</v>
      </c>
      <c r="C89" s="10" t="str">
        <f>T("Buche")</f>
        <v>Buche</v>
      </c>
      <c r="D89" s="23">
        <v>2.4</v>
      </c>
      <c r="E89" s="10" t="str">
        <f t="shared" si="0"/>
        <v>Fm o.R.</v>
      </c>
      <c r="F89" s="10">
        <v>15</v>
      </c>
      <c r="G89" s="10">
        <v>11</v>
      </c>
      <c r="H89" s="10" t="str">
        <f t="shared" si="6"/>
        <v>Rotenbergweg </v>
      </c>
      <c r="I89" s="17">
        <f t="shared" si="2"/>
        <v>148.79999999999998</v>
      </c>
      <c r="J89" s="20"/>
      <c r="K89" s="25">
        <f t="shared" si="7"/>
        <v>148.79999999999998</v>
      </c>
      <c r="L89" s="14"/>
    </row>
    <row r="90" spans="1:12" s="3" customFormat="1" ht="12.75">
      <c r="A90" s="74">
        <v>109</v>
      </c>
      <c r="B90" s="80">
        <v>53</v>
      </c>
      <c r="C90" s="10" t="str">
        <f>T("Buche")</f>
        <v>Buche</v>
      </c>
      <c r="D90" s="23">
        <v>2.1</v>
      </c>
      <c r="E90" s="10" t="str">
        <f t="shared" si="0"/>
        <v>Fm o.R.</v>
      </c>
      <c r="F90" s="10"/>
      <c r="G90" s="10">
        <v>4</v>
      </c>
      <c r="H90" s="10" t="str">
        <f t="shared" si="6"/>
        <v>Rotenbergweg </v>
      </c>
      <c r="I90" s="17">
        <f t="shared" si="2"/>
        <v>130.20000000000002</v>
      </c>
      <c r="J90" s="20"/>
      <c r="K90" s="25">
        <f t="shared" si="7"/>
        <v>130.20000000000002</v>
      </c>
      <c r="L90" s="14"/>
    </row>
    <row r="91" spans="1:12" s="3" customFormat="1" ht="12.75">
      <c r="A91" s="74">
        <v>109</v>
      </c>
      <c r="B91" s="80">
        <v>60</v>
      </c>
      <c r="C91" s="10" t="str">
        <f>T("Eiche")</f>
        <v>Eiche</v>
      </c>
      <c r="D91" s="23">
        <v>1.23</v>
      </c>
      <c r="E91" s="10" t="str">
        <f t="shared" si="0"/>
        <v>Fm o.R.</v>
      </c>
      <c r="F91" s="10"/>
      <c r="G91" s="10">
        <v>3</v>
      </c>
      <c r="H91" s="10" t="str">
        <f>T("Amannweg ")</f>
        <v>Amannweg </v>
      </c>
      <c r="I91" s="17">
        <f t="shared" si="2"/>
        <v>76.26</v>
      </c>
      <c r="J91" s="20"/>
      <c r="K91" s="25">
        <f t="shared" si="7"/>
        <v>76.26</v>
      </c>
      <c r="L91" s="14"/>
    </row>
    <row r="92" spans="1:12" s="3" customFormat="1" ht="12.75">
      <c r="A92" s="74">
        <v>109</v>
      </c>
      <c r="B92" s="80">
        <v>61</v>
      </c>
      <c r="C92" s="10" t="str">
        <f>T("Hartlaubholz")</f>
        <v>Hartlaubholz</v>
      </c>
      <c r="D92" s="23">
        <v>5.17</v>
      </c>
      <c r="E92" s="10" t="str">
        <f t="shared" si="0"/>
        <v>Fm o.R.</v>
      </c>
      <c r="F92" s="10"/>
      <c r="G92" s="10">
        <v>10</v>
      </c>
      <c r="H92" s="10" t="str">
        <f>T("Katzensteigle ")</f>
        <v>Katzensteigle </v>
      </c>
      <c r="I92" s="17">
        <f t="shared" si="2"/>
        <v>320.54</v>
      </c>
      <c r="J92" s="20"/>
      <c r="K92" s="25">
        <f t="shared" si="7"/>
        <v>320.54</v>
      </c>
      <c r="L92" s="14"/>
    </row>
    <row r="93" spans="1:12" s="3" customFormat="1" ht="12.75">
      <c r="A93" s="74">
        <v>109</v>
      </c>
      <c r="B93" s="80">
        <v>62</v>
      </c>
      <c r="C93" s="10" t="str">
        <f>T("Hartlaubholz")</f>
        <v>Hartlaubholz</v>
      </c>
      <c r="D93" s="23">
        <v>1.79</v>
      </c>
      <c r="E93" s="10" t="str">
        <f t="shared" si="0"/>
        <v>Fm o.R.</v>
      </c>
      <c r="F93" s="10"/>
      <c r="G93" s="10">
        <v>5</v>
      </c>
      <c r="H93" s="10" t="str">
        <f>T("Katzensteigle ")</f>
        <v>Katzensteigle </v>
      </c>
      <c r="I93" s="17">
        <f t="shared" si="2"/>
        <v>110.98</v>
      </c>
      <c r="J93" s="20"/>
      <c r="K93" s="25">
        <f t="shared" si="7"/>
        <v>110.98</v>
      </c>
      <c r="L93" s="14"/>
    </row>
    <row r="94" spans="1:12" s="3" customFormat="1" ht="12.75">
      <c r="A94" s="74">
        <v>109</v>
      </c>
      <c r="B94" s="80">
        <v>64</v>
      </c>
      <c r="C94" s="10" t="str">
        <f>T("Eiche")</f>
        <v>Eiche</v>
      </c>
      <c r="D94" s="23">
        <v>2.65</v>
      </c>
      <c r="E94" s="10" t="str">
        <f t="shared" si="0"/>
        <v>Fm o.R.</v>
      </c>
      <c r="F94" s="10"/>
      <c r="G94" s="10">
        <v>8</v>
      </c>
      <c r="H94" s="10" t="str">
        <f>T("Katzensteigle ")</f>
        <v>Katzensteigle </v>
      </c>
      <c r="I94" s="17">
        <f t="shared" si="2"/>
        <v>164.29999999999998</v>
      </c>
      <c r="J94" s="20"/>
      <c r="K94" s="25">
        <f t="shared" si="7"/>
        <v>164.29999999999998</v>
      </c>
      <c r="L94" s="14"/>
    </row>
    <row r="95" spans="1:12" s="3" customFormat="1" ht="12.75">
      <c r="A95" s="74">
        <v>109</v>
      </c>
      <c r="B95" s="80">
        <v>65</v>
      </c>
      <c r="C95" s="10" t="str">
        <f>T("Eiche")</f>
        <v>Eiche</v>
      </c>
      <c r="D95" s="23">
        <v>5.75</v>
      </c>
      <c r="E95" s="10" t="str">
        <f t="shared" si="0"/>
        <v>Fm o.R.</v>
      </c>
      <c r="F95" s="10"/>
      <c r="G95" s="10">
        <v>9</v>
      </c>
      <c r="H95" s="10" t="str">
        <f>T("Katzensteigle ")</f>
        <v>Katzensteigle </v>
      </c>
      <c r="I95" s="17">
        <f t="shared" si="2"/>
        <v>356.5</v>
      </c>
      <c r="J95" s="20"/>
      <c r="K95" s="25">
        <f t="shared" si="7"/>
        <v>356.5</v>
      </c>
      <c r="L95" s="14"/>
    </row>
    <row r="96" spans="1:12" s="3" customFormat="1" ht="12.75">
      <c r="A96" s="74">
        <v>109</v>
      </c>
      <c r="B96" s="80">
        <v>66</v>
      </c>
      <c r="C96" s="10" t="str">
        <f>T("Buche")</f>
        <v>Buche</v>
      </c>
      <c r="D96" s="23">
        <v>0.53</v>
      </c>
      <c r="E96" s="10" t="str">
        <f t="shared" si="0"/>
        <v>Fm o.R.</v>
      </c>
      <c r="F96" s="10"/>
      <c r="G96" s="10">
        <v>5</v>
      </c>
      <c r="H96" s="10" t="str">
        <f>T("Katzensteigle ")</f>
        <v>Katzensteigle </v>
      </c>
      <c r="I96" s="17">
        <f t="shared" si="2"/>
        <v>32.86</v>
      </c>
      <c r="J96" s="20"/>
      <c r="K96" s="25">
        <f t="shared" si="7"/>
        <v>32.86</v>
      </c>
      <c r="L96" s="14"/>
    </row>
    <row r="97" spans="1:12" s="3" customFormat="1" ht="12.75">
      <c r="A97" s="74"/>
      <c r="B97" s="80"/>
      <c r="C97" s="10"/>
      <c r="D97" s="23"/>
      <c r="E97" s="10"/>
      <c r="F97" s="10"/>
      <c r="G97" s="10"/>
      <c r="H97" s="10"/>
      <c r="I97" s="17"/>
      <c r="J97" s="20"/>
      <c r="K97" s="25"/>
      <c r="L97" s="14"/>
    </row>
    <row r="98" spans="1:12" s="3" customFormat="1" ht="12.75">
      <c r="A98" s="75">
        <v>110</v>
      </c>
      <c r="B98" s="81">
        <v>1</v>
      </c>
      <c r="C98" s="71" t="s">
        <v>15</v>
      </c>
      <c r="D98" s="84">
        <v>3.65</v>
      </c>
      <c r="E98" s="71" t="s">
        <v>14</v>
      </c>
      <c r="F98" s="71">
        <v>25</v>
      </c>
      <c r="G98" s="71">
        <v>13</v>
      </c>
      <c r="H98" s="71" t="s">
        <v>29</v>
      </c>
      <c r="I98" s="17">
        <f t="shared" si="2"/>
        <v>226.29999999999998</v>
      </c>
      <c r="J98" s="20">
        <v>5</v>
      </c>
      <c r="K98" s="25">
        <f t="shared" si="7"/>
        <v>214.98499999999999</v>
      </c>
      <c r="L98" s="14"/>
    </row>
    <row r="99" spans="1:12" s="3" customFormat="1" ht="12.75">
      <c r="A99" s="75">
        <v>110</v>
      </c>
      <c r="B99" s="81">
        <v>2</v>
      </c>
      <c r="C99" s="71" t="s">
        <v>15</v>
      </c>
      <c r="D99" s="84">
        <v>5.39</v>
      </c>
      <c r="E99" s="71" t="s">
        <v>14</v>
      </c>
      <c r="F99" s="71">
        <v>25</v>
      </c>
      <c r="G99" s="71">
        <v>16</v>
      </c>
      <c r="H99" s="71" t="s">
        <v>29</v>
      </c>
      <c r="I99" s="17">
        <f t="shared" si="2"/>
        <v>334.18</v>
      </c>
      <c r="J99" s="20">
        <v>5</v>
      </c>
      <c r="K99" s="25">
        <f t="shared" si="7"/>
        <v>317.471</v>
      </c>
      <c r="L99" s="14"/>
    </row>
    <row r="100" spans="1:12" s="3" customFormat="1" ht="12.75">
      <c r="A100" s="75">
        <v>110</v>
      </c>
      <c r="B100" s="81">
        <v>3</v>
      </c>
      <c r="C100" s="71" t="s">
        <v>16</v>
      </c>
      <c r="D100" s="84">
        <v>3.89</v>
      </c>
      <c r="E100" s="71" t="s">
        <v>14</v>
      </c>
      <c r="F100" s="71">
        <v>20</v>
      </c>
      <c r="G100" s="71">
        <v>11</v>
      </c>
      <c r="H100" s="71" t="s">
        <v>29</v>
      </c>
      <c r="I100" s="17">
        <f t="shared" si="2"/>
        <v>241.18</v>
      </c>
      <c r="J100" s="20"/>
      <c r="K100" s="25">
        <f t="shared" si="7"/>
        <v>241.18</v>
      </c>
      <c r="L100" s="14"/>
    </row>
    <row r="101" spans="1:12" s="3" customFormat="1" ht="12.75">
      <c r="A101" s="75">
        <v>110</v>
      </c>
      <c r="B101" s="81">
        <v>4</v>
      </c>
      <c r="C101" s="71" t="s">
        <v>16</v>
      </c>
      <c r="D101" s="84">
        <v>3.92</v>
      </c>
      <c r="E101" s="71" t="s">
        <v>14</v>
      </c>
      <c r="F101" s="71">
        <v>21</v>
      </c>
      <c r="G101" s="71">
        <v>14</v>
      </c>
      <c r="H101" s="71" t="s">
        <v>29</v>
      </c>
      <c r="I101" s="17">
        <f t="shared" si="2"/>
        <v>243.04</v>
      </c>
      <c r="J101" s="20"/>
      <c r="K101" s="25">
        <f t="shared" si="7"/>
        <v>243.04</v>
      </c>
      <c r="L101" s="14"/>
    </row>
    <row r="102" spans="1:12" s="3" customFormat="1" ht="12.75">
      <c r="A102" s="75">
        <v>110</v>
      </c>
      <c r="B102" s="81">
        <v>5</v>
      </c>
      <c r="C102" s="71" t="s">
        <v>16</v>
      </c>
      <c r="D102" s="84">
        <v>2.91</v>
      </c>
      <c r="E102" s="71" t="s">
        <v>14</v>
      </c>
      <c r="F102" s="71">
        <v>19</v>
      </c>
      <c r="G102" s="71">
        <v>13</v>
      </c>
      <c r="H102" s="71" t="s">
        <v>29</v>
      </c>
      <c r="I102" s="17">
        <f t="shared" si="2"/>
        <v>180.42000000000002</v>
      </c>
      <c r="J102" s="20"/>
      <c r="K102" s="25">
        <f t="shared" si="7"/>
        <v>180.42000000000002</v>
      </c>
      <c r="L102" s="14"/>
    </row>
    <row r="103" spans="1:12" s="3" customFormat="1" ht="12.75">
      <c r="A103" s="75">
        <v>110</v>
      </c>
      <c r="B103" s="81">
        <v>6</v>
      </c>
      <c r="C103" s="71" t="s">
        <v>15</v>
      </c>
      <c r="D103" s="84">
        <v>5.87</v>
      </c>
      <c r="E103" s="71" t="s">
        <v>14</v>
      </c>
      <c r="F103" s="71">
        <v>37</v>
      </c>
      <c r="G103" s="71">
        <v>24</v>
      </c>
      <c r="H103" s="71" t="s">
        <v>29</v>
      </c>
      <c r="I103" s="17">
        <f t="shared" si="2"/>
        <v>363.94</v>
      </c>
      <c r="J103" s="20"/>
      <c r="K103" s="25">
        <f t="shared" si="7"/>
        <v>363.94</v>
      </c>
      <c r="L103" s="14"/>
    </row>
    <row r="104" spans="1:12" s="3" customFormat="1" ht="12.75">
      <c r="A104" s="75">
        <v>110</v>
      </c>
      <c r="B104" s="81">
        <v>7</v>
      </c>
      <c r="C104" s="71" t="s">
        <v>16</v>
      </c>
      <c r="D104" s="84">
        <v>3.95</v>
      </c>
      <c r="E104" s="71" t="s">
        <v>14</v>
      </c>
      <c r="F104" s="71">
        <v>18</v>
      </c>
      <c r="G104" s="71">
        <v>13</v>
      </c>
      <c r="H104" s="71" t="s">
        <v>29</v>
      </c>
      <c r="I104" s="17">
        <f t="shared" si="2"/>
        <v>244.9</v>
      </c>
      <c r="J104" s="20"/>
      <c r="K104" s="25">
        <f t="shared" si="7"/>
        <v>244.9</v>
      </c>
      <c r="L104" s="14"/>
    </row>
    <row r="105" spans="1:12" s="3" customFormat="1" ht="12.75">
      <c r="A105" s="75">
        <v>110</v>
      </c>
      <c r="B105" s="81">
        <v>8</v>
      </c>
      <c r="C105" s="71" t="s">
        <v>16</v>
      </c>
      <c r="D105" s="84">
        <v>2.59</v>
      </c>
      <c r="E105" s="71" t="s">
        <v>14</v>
      </c>
      <c r="F105" s="71">
        <v>13</v>
      </c>
      <c r="G105" s="71">
        <v>10</v>
      </c>
      <c r="H105" s="71" t="s">
        <v>29</v>
      </c>
      <c r="I105" s="17">
        <f aca="true" t="shared" si="8" ref="I105:I157">D105*62</f>
        <v>160.57999999999998</v>
      </c>
      <c r="J105" s="20"/>
      <c r="K105" s="25">
        <f t="shared" si="7"/>
        <v>160.57999999999998</v>
      </c>
      <c r="L105" s="14"/>
    </row>
    <row r="106" spans="1:12" s="3" customFormat="1" ht="12.75">
      <c r="A106" s="75">
        <v>110</v>
      </c>
      <c r="B106" s="81">
        <v>10</v>
      </c>
      <c r="C106" s="71" t="s">
        <v>16</v>
      </c>
      <c r="D106" s="84">
        <v>3.64</v>
      </c>
      <c r="E106" s="71" t="s">
        <v>14</v>
      </c>
      <c r="F106" s="71">
        <v>22</v>
      </c>
      <c r="G106" s="71">
        <v>15</v>
      </c>
      <c r="H106" s="71" t="s">
        <v>29</v>
      </c>
      <c r="I106" s="17">
        <f t="shared" si="8"/>
        <v>225.68</v>
      </c>
      <c r="J106" s="20"/>
      <c r="K106" s="25">
        <f t="shared" si="7"/>
        <v>225.68</v>
      </c>
      <c r="L106" s="14"/>
    </row>
    <row r="107" spans="1:12" s="3" customFormat="1" ht="12.75">
      <c r="A107" s="75">
        <v>110</v>
      </c>
      <c r="B107" s="81">
        <v>11</v>
      </c>
      <c r="C107" s="71" t="s">
        <v>16</v>
      </c>
      <c r="D107" s="84">
        <v>6.3</v>
      </c>
      <c r="E107" s="71" t="s">
        <v>14</v>
      </c>
      <c r="F107" s="71">
        <v>30</v>
      </c>
      <c r="G107" s="71">
        <v>15</v>
      </c>
      <c r="H107" s="71" t="s">
        <v>29</v>
      </c>
      <c r="I107" s="17">
        <f t="shared" si="8"/>
        <v>390.59999999999997</v>
      </c>
      <c r="J107" s="20"/>
      <c r="K107" s="25">
        <f t="shared" si="7"/>
        <v>390.59999999999997</v>
      </c>
      <c r="L107" s="14"/>
    </row>
    <row r="108" spans="1:12" s="3" customFormat="1" ht="12.75">
      <c r="A108" s="75">
        <v>110</v>
      </c>
      <c r="B108" s="81">
        <v>12</v>
      </c>
      <c r="C108" s="71" t="s">
        <v>15</v>
      </c>
      <c r="D108" s="84">
        <v>4.34</v>
      </c>
      <c r="E108" s="71" t="s">
        <v>14</v>
      </c>
      <c r="F108" s="71"/>
      <c r="G108" s="71">
        <v>19</v>
      </c>
      <c r="H108" s="71" t="s">
        <v>29</v>
      </c>
      <c r="I108" s="17">
        <f t="shared" si="8"/>
        <v>269.08</v>
      </c>
      <c r="J108" s="20"/>
      <c r="K108" s="25">
        <f>I108*(1-J108/100)</f>
        <v>269.08</v>
      </c>
      <c r="L108" s="14"/>
    </row>
    <row r="109" spans="1:12" s="3" customFormat="1" ht="12.75">
      <c r="A109" s="75">
        <v>110</v>
      </c>
      <c r="B109" s="81">
        <v>13</v>
      </c>
      <c r="C109" s="71" t="s">
        <v>16</v>
      </c>
      <c r="D109" s="84">
        <v>3.35</v>
      </c>
      <c r="E109" s="71" t="s">
        <v>14</v>
      </c>
      <c r="F109" s="71">
        <v>20</v>
      </c>
      <c r="G109" s="71">
        <v>17</v>
      </c>
      <c r="H109" s="71" t="s">
        <v>29</v>
      </c>
      <c r="I109" s="17">
        <f t="shared" si="8"/>
        <v>207.70000000000002</v>
      </c>
      <c r="J109" s="20"/>
      <c r="K109" s="25">
        <f aca="true" t="shared" si="9" ref="K109:K135">I109*(1-J109/100)</f>
        <v>207.70000000000002</v>
      </c>
      <c r="L109" s="14"/>
    </row>
    <row r="110" spans="1:12" s="3" customFormat="1" ht="12.75">
      <c r="A110" s="75">
        <v>110</v>
      </c>
      <c r="B110" s="81">
        <v>14</v>
      </c>
      <c r="C110" s="71" t="s">
        <v>15</v>
      </c>
      <c r="D110" s="84">
        <v>6</v>
      </c>
      <c r="E110" s="71" t="s">
        <v>14</v>
      </c>
      <c r="F110" s="71">
        <v>12</v>
      </c>
      <c r="G110" s="71">
        <v>7</v>
      </c>
      <c r="H110" s="71" t="s">
        <v>29</v>
      </c>
      <c r="I110" s="17">
        <f t="shared" si="8"/>
        <v>372</v>
      </c>
      <c r="J110" s="20">
        <v>5</v>
      </c>
      <c r="K110" s="25">
        <f t="shared" si="9"/>
        <v>353.4</v>
      </c>
      <c r="L110" s="14"/>
    </row>
    <row r="111" spans="1:12" s="3" customFormat="1" ht="12.75">
      <c r="A111" s="75">
        <v>110</v>
      </c>
      <c r="B111" s="81">
        <v>15</v>
      </c>
      <c r="C111" s="71" t="s">
        <v>15</v>
      </c>
      <c r="D111" s="84">
        <v>2.72</v>
      </c>
      <c r="E111" s="71" t="s">
        <v>14</v>
      </c>
      <c r="F111" s="71"/>
      <c r="G111" s="71">
        <v>15</v>
      </c>
      <c r="H111" s="71" t="s">
        <v>29</v>
      </c>
      <c r="I111" s="17">
        <f t="shared" si="8"/>
        <v>168.64000000000001</v>
      </c>
      <c r="J111" s="20"/>
      <c r="K111" s="25">
        <f t="shared" si="9"/>
        <v>168.64000000000001</v>
      </c>
      <c r="L111" s="14"/>
    </row>
    <row r="112" spans="1:12" s="3" customFormat="1" ht="12.75">
      <c r="A112" s="75">
        <v>110</v>
      </c>
      <c r="B112" s="81">
        <v>16</v>
      </c>
      <c r="C112" s="71" t="s">
        <v>16</v>
      </c>
      <c r="D112" s="84">
        <v>1.68</v>
      </c>
      <c r="E112" s="71" t="s">
        <v>14</v>
      </c>
      <c r="F112" s="71">
        <v>8</v>
      </c>
      <c r="G112" s="71">
        <v>6</v>
      </c>
      <c r="H112" s="71" t="s">
        <v>29</v>
      </c>
      <c r="I112" s="17">
        <f t="shared" si="8"/>
        <v>104.16</v>
      </c>
      <c r="J112" s="20"/>
      <c r="K112" s="25">
        <f t="shared" si="9"/>
        <v>104.16</v>
      </c>
      <c r="L112" s="14"/>
    </row>
    <row r="113" spans="1:12" s="3" customFormat="1" ht="12.75">
      <c r="A113" s="75">
        <v>110</v>
      </c>
      <c r="B113" s="81">
        <v>17</v>
      </c>
      <c r="C113" s="71" t="s">
        <v>15</v>
      </c>
      <c r="D113" s="84">
        <v>6.91</v>
      </c>
      <c r="E113" s="71" t="s">
        <v>14</v>
      </c>
      <c r="F113" s="71">
        <v>28</v>
      </c>
      <c r="G113" s="71">
        <v>18</v>
      </c>
      <c r="H113" s="71" t="s">
        <v>29</v>
      </c>
      <c r="I113" s="17">
        <f t="shared" si="8"/>
        <v>428.42</v>
      </c>
      <c r="J113" s="20"/>
      <c r="K113" s="25">
        <f t="shared" si="9"/>
        <v>428.42</v>
      </c>
      <c r="L113" s="14"/>
    </row>
    <row r="114" spans="1:12" s="3" customFormat="1" ht="12.75">
      <c r="A114" s="75">
        <v>110</v>
      </c>
      <c r="B114" s="81">
        <v>18</v>
      </c>
      <c r="C114" s="71" t="s">
        <v>16</v>
      </c>
      <c r="D114" s="84">
        <v>3.57</v>
      </c>
      <c r="E114" s="71" t="s">
        <v>14</v>
      </c>
      <c r="F114" s="71">
        <v>13</v>
      </c>
      <c r="G114" s="71">
        <v>9</v>
      </c>
      <c r="H114" s="71" t="s">
        <v>29</v>
      </c>
      <c r="I114" s="17">
        <f t="shared" si="8"/>
        <v>221.34</v>
      </c>
      <c r="J114" s="20">
        <v>10</v>
      </c>
      <c r="K114" s="25">
        <f t="shared" si="9"/>
        <v>199.20600000000002</v>
      </c>
      <c r="L114" s="14"/>
    </row>
    <row r="115" spans="1:12" s="3" customFormat="1" ht="12.75">
      <c r="A115" s="75">
        <v>110</v>
      </c>
      <c r="B115" s="81">
        <v>19</v>
      </c>
      <c r="C115" s="71" t="s">
        <v>15</v>
      </c>
      <c r="D115" s="84">
        <v>2.62</v>
      </c>
      <c r="E115" s="71" t="s">
        <v>14</v>
      </c>
      <c r="F115" s="71"/>
      <c r="G115" s="71">
        <v>14</v>
      </c>
      <c r="H115" s="71" t="s">
        <v>29</v>
      </c>
      <c r="I115" s="17">
        <f t="shared" si="8"/>
        <v>162.44</v>
      </c>
      <c r="J115" s="20">
        <v>5</v>
      </c>
      <c r="K115" s="25">
        <f t="shared" si="9"/>
        <v>154.31799999999998</v>
      </c>
      <c r="L115" s="14"/>
    </row>
    <row r="116" spans="1:12" s="3" customFormat="1" ht="12.75">
      <c r="A116" s="75">
        <v>110</v>
      </c>
      <c r="B116" s="81">
        <v>21</v>
      </c>
      <c r="C116" s="71" t="s">
        <v>16</v>
      </c>
      <c r="D116" s="84">
        <v>2.64</v>
      </c>
      <c r="E116" s="71" t="s">
        <v>14</v>
      </c>
      <c r="F116" s="71">
        <v>17</v>
      </c>
      <c r="G116" s="71">
        <v>13</v>
      </c>
      <c r="H116" s="71" t="s">
        <v>29</v>
      </c>
      <c r="I116" s="17">
        <f t="shared" si="8"/>
        <v>163.68</v>
      </c>
      <c r="J116" s="20"/>
      <c r="K116" s="25">
        <f t="shared" si="9"/>
        <v>163.68</v>
      </c>
      <c r="L116" s="14"/>
    </row>
    <row r="117" spans="1:12" s="3" customFormat="1" ht="12.75">
      <c r="A117" s="75">
        <v>110</v>
      </c>
      <c r="B117" s="81">
        <v>22</v>
      </c>
      <c r="C117" s="71" t="s">
        <v>16</v>
      </c>
      <c r="D117" s="84">
        <v>3.83</v>
      </c>
      <c r="E117" s="71" t="s">
        <v>14</v>
      </c>
      <c r="F117" s="71">
        <v>22</v>
      </c>
      <c r="G117" s="71">
        <v>15</v>
      </c>
      <c r="H117" s="71" t="s">
        <v>29</v>
      </c>
      <c r="I117" s="17">
        <f t="shared" si="8"/>
        <v>237.46</v>
      </c>
      <c r="J117" s="20"/>
      <c r="K117" s="25">
        <f t="shared" si="9"/>
        <v>237.46</v>
      </c>
      <c r="L117" s="14"/>
    </row>
    <row r="118" spans="1:12" s="3" customFormat="1" ht="12.75">
      <c r="A118" s="75">
        <v>110</v>
      </c>
      <c r="B118" s="81">
        <v>23</v>
      </c>
      <c r="C118" s="71" t="s">
        <v>16</v>
      </c>
      <c r="D118" s="84">
        <v>4.73</v>
      </c>
      <c r="E118" s="71" t="s">
        <v>14</v>
      </c>
      <c r="F118" s="71">
        <v>23</v>
      </c>
      <c r="G118" s="71">
        <v>16</v>
      </c>
      <c r="H118" s="71" t="s">
        <v>29</v>
      </c>
      <c r="I118" s="17">
        <f t="shared" si="8"/>
        <v>293.26000000000005</v>
      </c>
      <c r="J118" s="20"/>
      <c r="K118" s="25">
        <f t="shared" si="9"/>
        <v>293.26000000000005</v>
      </c>
      <c r="L118" s="14"/>
    </row>
    <row r="119" spans="1:12" s="3" customFormat="1" ht="12.75">
      <c r="A119" s="75">
        <v>110</v>
      </c>
      <c r="B119" s="81">
        <v>24</v>
      </c>
      <c r="C119" s="71" t="s">
        <v>16</v>
      </c>
      <c r="D119" s="84">
        <v>4.7</v>
      </c>
      <c r="E119" s="71" t="s">
        <v>14</v>
      </c>
      <c r="F119" s="71">
        <v>24</v>
      </c>
      <c r="G119" s="71">
        <v>16</v>
      </c>
      <c r="H119" s="71" t="s">
        <v>29</v>
      </c>
      <c r="I119" s="17">
        <f t="shared" si="8"/>
        <v>291.40000000000003</v>
      </c>
      <c r="J119" s="20"/>
      <c r="K119" s="25">
        <f t="shared" si="9"/>
        <v>291.40000000000003</v>
      </c>
      <c r="L119" s="14"/>
    </row>
    <row r="120" spans="1:12" s="3" customFormat="1" ht="12.75">
      <c r="A120" s="75">
        <v>110</v>
      </c>
      <c r="B120" s="81">
        <v>25</v>
      </c>
      <c r="C120" s="71" t="s">
        <v>15</v>
      </c>
      <c r="D120" s="84">
        <v>4.79</v>
      </c>
      <c r="E120" s="71" t="s">
        <v>14</v>
      </c>
      <c r="F120" s="71">
        <v>17</v>
      </c>
      <c r="G120" s="71">
        <v>10</v>
      </c>
      <c r="H120" s="71" t="s">
        <v>29</v>
      </c>
      <c r="I120" s="17">
        <f t="shared" si="8"/>
        <v>296.98</v>
      </c>
      <c r="J120" s="20">
        <v>15</v>
      </c>
      <c r="K120" s="25">
        <f t="shared" si="9"/>
        <v>252.43300000000002</v>
      </c>
      <c r="L120" s="14"/>
    </row>
    <row r="121" spans="1:12" s="3" customFormat="1" ht="12.75">
      <c r="A121" s="75">
        <v>110</v>
      </c>
      <c r="B121" s="81">
        <v>26</v>
      </c>
      <c r="C121" s="71" t="s">
        <v>15</v>
      </c>
      <c r="D121" s="84">
        <v>3.49</v>
      </c>
      <c r="E121" s="71" t="s">
        <v>14</v>
      </c>
      <c r="F121" s="71">
        <v>24</v>
      </c>
      <c r="G121" s="71">
        <v>15</v>
      </c>
      <c r="H121" s="71" t="s">
        <v>29</v>
      </c>
      <c r="I121" s="17">
        <f t="shared" si="8"/>
        <v>216.38000000000002</v>
      </c>
      <c r="J121" s="20">
        <v>15</v>
      </c>
      <c r="K121" s="25">
        <f t="shared" si="9"/>
        <v>183.923</v>
      </c>
      <c r="L121" s="14"/>
    </row>
    <row r="122" spans="1:12" s="3" customFormat="1" ht="12.75">
      <c r="A122" s="75">
        <v>110</v>
      </c>
      <c r="B122" s="81">
        <v>27</v>
      </c>
      <c r="C122" s="71" t="s">
        <v>16</v>
      </c>
      <c r="D122" s="84">
        <v>3.16</v>
      </c>
      <c r="E122" s="71" t="s">
        <v>14</v>
      </c>
      <c r="F122" s="71">
        <v>24</v>
      </c>
      <c r="G122" s="71">
        <v>12</v>
      </c>
      <c r="H122" s="71" t="s">
        <v>29</v>
      </c>
      <c r="I122" s="17">
        <f t="shared" si="8"/>
        <v>195.92000000000002</v>
      </c>
      <c r="J122" s="20"/>
      <c r="K122" s="25">
        <f t="shared" si="9"/>
        <v>195.92000000000002</v>
      </c>
      <c r="L122" s="14"/>
    </row>
    <row r="123" spans="1:12" s="3" customFormat="1" ht="12.75">
      <c r="A123" s="75">
        <v>110</v>
      </c>
      <c r="B123" s="81">
        <v>28</v>
      </c>
      <c r="C123" s="71" t="s">
        <v>13</v>
      </c>
      <c r="D123" s="84">
        <v>4.64</v>
      </c>
      <c r="E123" s="71" t="s">
        <v>14</v>
      </c>
      <c r="F123" s="71">
        <v>28</v>
      </c>
      <c r="G123" s="71">
        <v>14</v>
      </c>
      <c r="H123" s="71" t="s">
        <v>29</v>
      </c>
      <c r="I123" s="17">
        <f t="shared" si="8"/>
        <v>287.68</v>
      </c>
      <c r="J123" s="20"/>
      <c r="K123" s="25">
        <f t="shared" si="9"/>
        <v>287.68</v>
      </c>
      <c r="L123" s="14"/>
    </row>
    <row r="124" spans="1:12" s="3" customFormat="1" ht="12.75">
      <c r="A124" s="75">
        <v>110</v>
      </c>
      <c r="B124" s="81">
        <v>29</v>
      </c>
      <c r="C124" s="71" t="s">
        <v>15</v>
      </c>
      <c r="D124" s="84">
        <v>3.04</v>
      </c>
      <c r="E124" s="71" t="s">
        <v>14</v>
      </c>
      <c r="F124" s="71">
        <v>22</v>
      </c>
      <c r="G124" s="71">
        <v>15</v>
      </c>
      <c r="H124" s="71" t="s">
        <v>29</v>
      </c>
      <c r="I124" s="17">
        <f t="shared" si="8"/>
        <v>188.48</v>
      </c>
      <c r="J124" s="20"/>
      <c r="K124" s="25">
        <f t="shared" si="9"/>
        <v>188.48</v>
      </c>
      <c r="L124" s="14"/>
    </row>
    <row r="125" spans="1:12" s="3" customFormat="1" ht="12.75">
      <c r="A125" s="75">
        <v>110</v>
      </c>
      <c r="B125" s="81">
        <v>30</v>
      </c>
      <c r="C125" s="71" t="s">
        <v>15</v>
      </c>
      <c r="D125" s="84">
        <v>4</v>
      </c>
      <c r="E125" s="71" t="s">
        <v>14</v>
      </c>
      <c r="F125" s="71">
        <v>28</v>
      </c>
      <c r="G125" s="71">
        <v>20</v>
      </c>
      <c r="H125" s="71" t="s">
        <v>29</v>
      </c>
      <c r="I125" s="17">
        <f t="shared" si="8"/>
        <v>248</v>
      </c>
      <c r="J125" s="20"/>
      <c r="K125" s="25">
        <f>I125*(1-J125/100)</f>
        <v>248</v>
      </c>
      <c r="L125" s="14"/>
    </row>
    <row r="126" spans="1:12" s="3" customFormat="1" ht="12.75">
      <c r="A126" s="75">
        <v>110</v>
      </c>
      <c r="B126" s="81">
        <v>31</v>
      </c>
      <c r="C126" s="71" t="s">
        <v>15</v>
      </c>
      <c r="D126" s="84">
        <v>3.19</v>
      </c>
      <c r="E126" s="71" t="s">
        <v>14</v>
      </c>
      <c r="F126" s="71"/>
      <c r="G126" s="71">
        <v>6</v>
      </c>
      <c r="H126" s="71" t="s">
        <v>29</v>
      </c>
      <c r="I126" s="17">
        <f t="shared" si="8"/>
        <v>197.78</v>
      </c>
      <c r="J126" s="20">
        <v>25</v>
      </c>
      <c r="K126" s="25">
        <f t="shared" si="9"/>
        <v>148.335</v>
      </c>
      <c r="L126" s="14"/>
    </row>
    <row r="127" spans="1:12" s="3" customFormat="1" ht="12.75">
      <c r="A127" s="75">
        <v>110</v>
      </c>
      <c r="B127" s="81">
        <v>32</v>
      </c>
      <c r="C127" s="71" t="s">
        <v>15</v>
      </c>
      <c r="D127" s="84">
        <v>3.69</v>
      </c>
      <c r="E127" s="71" t="s">
        <v>14</v>
      </c>
      <c r="F127" s="71">
        <v>28</v>
      </c>
      <c r="G127" s="71">
        <v>12</v>
      </c>
      <c r="H127" s="71" t="s">
        <v>29</v>
      </c>
      <c r="I127" s="17">
        <f t="shared" si="8"/>
        <v>228.78</v>
      </c>
      <c r="J127" s="20">
        <v>15</v>
      </c>
      <c r="K127" s="25">
        <f t="shared" si="9"/>
        <v>194.463</v>
      </c>
      <c r="L127" s="14"/>
    </row>
    <row r="128" spans="1:12" s="3" customFormat="1" ht="12.75">
      <c r="A128" s="75">
        <v>110</v>
      </c>
      <c r="B128" s="81">
        <v>33</v>
      </c>
      <c r="C128" s="71" t="s">
        <v>16</v>
      </c>
      <c r="D128" s="84">
        <v>0.78</v>
      </c>
      <c r="E128" s="71" t="s">
        <v>14</v>
      </c>
      <c r="F128" s="71"/>
      <c r="G128" s="71">
        <v>2</v>
      </c>
      <c r="H128" s="71" t="s">
        <v>29</v>
      </c>
      <c r="I128" s="17">
        <f t="shared" si="8"/>
        <v>48.36</v>
      </c>
      <c r="J128" s="20"/>
      <c r="K128" s="25">
        <f t="shared" si="9"/>
        <v>48.36</v>
      </c>
      <c r="L128" s="14"/>
    </row>
    <row r="129" spans="1:12" s="3" customFormat="1" ht="12.75">
      <c r="A129" s="75">
        <v>110</v>
      </c>
      <c r="B129" s="81">
        <v>35</v>
      </c>
      <c r="C129" s="71" t="s">
        <v>15</v>
      </c>
      <c r="D129" s="84">
        <v>2.89</v>
      </c>
      <c r="E129" s="71" t="s">
        <v>14</v>
      </c>
      <c r="F129" s="71">
        <v>22</v>
      </c>
      <c r="G129" s="71">
        <v>19</v>
      </c>
      <c r="H129" s="71" t="s">
        <v>30</v>
      </c>
      <c r="I129" s="17">
        <f t="shared" si="8"/>
        <v>179.18</v>
      </c>
      <c r="J129" s="20"/>
      <c r="K129" s="25">
        <f t="shared" si="9"/>
        <v>179.18</v>
      </c>
      <c r="L129" s="14"/>
    </row>
    <row r="130" spans="1:12" s="3" customFormat="1" ht="12.75">
      <c r="A130" s="75">
        <v>110</v>
      </c>
      <c r="B130" s="81">
        <v>36</v>
      </c>
      <c r="C130" s="71" t="s">
        <v>15</v>
      </c>
      <c r="D130" s="84">
        <v>3.1</v>
      </c>
      <c r="E130" s="71" t="s">
        <v>14</v>
      </c>
      <c r="F130" s="71">
        <v>19</v>
      </c>
      <c r="G130" s="71">
        <v>13</v>
      </c>
      <c r="H130" s="71" t="s">
        <v>30</v>
      </c>
      <c r="I130" s="17">
        <f t="shared" si="8"/>
        <v>192.20000000000002</v>
      </c>
      <c r="J130" s="20"/>
      <c r="K130" s="25">
        <f t="shared" si="9"/>
        <v>192.20000000000002</v>
      </c>
      <c r="L130" s="14"/>
    </row>
    <row r="131" spans="1:12" s="3" customFormat="1" ht="12.75">
      <c r="A131" s="75">
        <v>110</v>
      </c>
      <c r="B131" s="81">
        <v>37</v>
      </c>
      <c r="C131" s="71" t="s">
        <v>15</v>
      </c>
      <c r="D131" s="84">
        <v>6.32</v>
      </c>
      <c r="E131" s="71" t="s">
        <v>14</v>
      </c>
      <c r="F131" s="71">
        <v>37</v>
      </c>
      <c r="G131" s="71">
        <v>24</v>
      </c>
      <c r="H131" s="71" t="s">
        <v>30</v>
      </c>
      <c r="I131" s="17">
        <f t="shared" si="8"/>
        <v>391.84000000000003</v>
      </c>
      <c r="J131" s="20"/>
      <c r="K131" s="25">
        <f t="shared" si="9"/>
        <v>391.84000000000003</v>
      </c>
      <c r="L131" s="14"/>
    </row>
    <row r="132" spans="1:12" s="3" customFormat="1" ht="12.75">
      <c r="A132" s="75">
        <v>110</v>
      </c>
      <c r="B132" s="81">
        <v>38</v>
      </c>
      <c r="C132" s="71" t="s">
        <v>15</v>
      </c>
      <c r="D132" s="84">
        <v>5.07</v>
      </c>
      <c r="E132" s="71" t="s">
        <v>14</v>
      </c>
      <c r="F132" s="71">
        <v>27</v>
      </c>
      <c r="G132" s="71">
        <v>17</v>
      </c>
      <c r="H132" s="71" t="s">
        <v>30</v>
      </c>
      <c r="I132" s="17">
        <f t="shared" si="8"/>
        <v>314.34000000000003</v>
      </c>
      <c r="J132" s="20"/>
      <c r="K132" s="25">
        <f t="shared" si="9"/>
        <v>314.34000000000003</v>
      </c>
      <c r="L132" s="14"/>
    </row>
    <row r="133" spans="1:12" s="3" customFormat="1" ht="12.75">
      <c r="A133" s="75">
        <v>110</v>
      </c>
      <c r="B133" s="81">
        <v>39</v>
      </c>
      <c r="C133" s="71" t="s">
        <v>15</v>
      </c>
      <c r="D133" s="84">
        <v>7.93</v>
      </c>
      <c r="E133" s="71" t="s">
        <v>14</v>
      </c>
      <c r="F133" s="71">
        <v>60</v>
      </c>
      <c r="G133" s="71">
        <v>27</v>
      </c>
      <c r="H133" s="71" t="s">
        <v>30</v>
      </c>
      <c r="I133" s="17">
        <f t="shared" si="8"/>
        <v>491.65999999999997</v>
      </c>
      <c r="J133" s="20"/>
      <c r="K133" s="25">
        <f t="shared" si="9"/>
        <v>491.65999999999997</v>
      </c>
      <c r="L133" s="14"/>
    </row>
    <row r="134" spans="1:12" s="3" customFormat="1" ht="12.75">
      <c r="A134" s="75">
        <v>110</v>
      </c>
      <c r="B134" s="81">
        <v>40</v>
      </c>
      <c r="C134" s="71" t="s">
        <v>15</v>
      </c>
      <c r="D134" s="84">
        <v>4.04</v>
      </c>
      <c r="E134" s="71" t="s">
        <v>14</v>
      </c>
      <c r="F134" s="71">
        <v>26</v>
      </c>
      <c r="G134" s="71">
        <v>18</v>
      </c>
      <c r="H134" s="71" t="s">
        <v>30</v>
      </c>
      <c r="I134" s="17">
        <f t="shared" si="8"/>
        <v>250.48</v>
      </c>
      <c r="J134" s="20"/>
      <c r="K134" s="25">
        <f t="shared" si="9"/>
        <v>250.48</v>
      </c>
      <c r="L134" s="14"/>
    </row>
    <row r="135" spans="1:12" s="3" customFormat="1" ht="12.75">
      <c r="A135" s="75">
        <v>110</v>
      </c>
      <c r="B135" s="81">
        <v>41</v>
      </c>
      <c r="C135" s="71" t="s">
        <v>16</v>
      </c>
      <c r="D135" s="84">
        <v>1.71</v>
      </c>
      <c r="E135" s="71" t="s">
        <v>14</v>
      </c>
      <c r="F135" s="71">
        <v>28</v>
      </c>
      <c r="G135" s="71">
        <v>19</v>
      </c>
      <c r="H135" s="71" t="s">
        <v>30</v>
      </c>
      <c r="I135" s="17">
        <f t="shared" si="8"/>
        <v>106.02</v>
      </c>
      <c r="J135" s="20">
        <v>5</v>
      </c>
      <c r="K135" s="25">
        <f t="shared" si="9"/>
        <v>100.719</v>
      </c>
      <c r="L135" s="14"/>
    </row>
    <row r="136" spans="1:12" s="3" customFormat="1" ht="12.75">
      <c r="A136" s="75">
        <v>110</v>
      </c>
      <c r="B136" s="81">
        <v>42</v>
      </c>
      <c r="C136" s="71" t="s">
        <v>15</v>
      </c>
      <c r="D136" s="84">
        <v>4.56</v>
      </c>
      <c r="E136" s="71" t="s">
        <v>14</v>
      </c>
      <c r="F136" s="71">
        <v>42</v>
      </c>
      <c r="G136" s="71">
        <v>29</v>
      </c>
      <c r="H136" s="71" t="s">
        <v>30</v>
      </c>
      <c r="I136" s="17">
        <f t="shared" si="8"/>
        <v>282.71999999999997</v>
      </c>
      <c r="J136" s="20"/>
      <c r="K136" s="25">
        <f>I136*(1-J136/100)</f>
        <v>282.71999999999997</v>
      </c>
      <c r="L136" s="14"/>
    </row>
    <row r="137" spans="1:12" s="3" customFormat="1" ht="12.75">
      <c r="A137" s="75">
        <v>110</v>
      </c>
      <c r="B137" s="81">
        <v>43</v>
      </c>
      <c r="C137" s="71" t="s">
        <v>15</v>
      </c>
      <c r="D137" s="84">
        <v>3.25</v>
      </c>
      <c r="E137" s="71" t="s">
        <v>14</v>
      </c>
      <c r="F137" s="71">
        <v>29</v>
      </c>
      <c r="G137" s="71">
        <v>19</v>
      </c>
      <c r="H137" s="71" t="s">
        <v>30</v>
      </c>
      <c r="I137" s="17">
        <f t="shared" si="8"/>
        <v>201.5</v>
      </c>
      <c r="J137" s="20"/>
      <c r="K137" s="25">
        <f aca="true" t="shared" si="10" ref="K137:K157">I137*(1-J137/100)</f>
        <v>201.5</v>
      </c>
      <c r="L137" s="14"/>
    </row>
    <row r="138" spans="1:12" s="3" customFormat="1" ht="12.75">
      <c r="A138" s="75">
        <v>110</v>
      </c>
      <c r="B138" s="81">
        <v>44</v>
      </c>
      <c r="C138" s="71" t="s">
        <v>15</v>
      </c>
      <c r="D138" s="84">
        <v>3.32</v>
      </c>
      <c r="E138" s="71" t="s">
        <v>14</v>
      </c>
      <c r="F138" s="71">
        <v>42</v>
      </c>
      <c r="G138" s="71">
        <v>23</v>
      </c>
      <c r="H138" s="71" t="s">
        <v>30</v>
      </c>
      <c r="I138" s="17">
        <f t="shared" si="8"/>
        <v>205.84</v>
      </c>
      <c r="J138" s="20"/>
      <c r="K138" s="25">
        <f t="shared" si="10"/>
        <v>205.84</v>
      </c>
      <c r="L138" s="14"/>
    </row>
    <row r="139" spans="1:12" s="3" customFormat="1" ht="12.75">
      <c r="A139" s="75">
        <v>110</v>
      </c>
      <c r="B139" s="81">
        <v>45</v>
      </c>
      <c r="C139" s="71" t="s">
        <v>15</v>
      </c>
      <c r="D139" s="84">
        <v>4.36</v>
      </c>
      <c r="E139" s="71" t="s">
        <v>14</v>
      </c>
      <c r="F139" s="71">
        <v>38</v>
      </c>
      <c r="G139" s="71">
        <v>25</v>
      </c>
      <c r="H139" s="71" t="s">
        <v>30</v>
      </c>
      <c r="I139" s="17">
        <f t="shared" si="8"/>
        <v>270.32</v>
      </c>
      <c r="J139" s="20"/>
      <c r="K139" s="25">
        <f t="shared" si="10"/>
        <v>270.32</v>
      </c>
      <c r="L139" s="14"/>
    </row>
    <row r="140" spans="1:12" s="3" customFormat="1" ht="12.75">
      <c r="A140" s="75">
        <v>110</v>
      </c>
      <c r="B140" s="81">
        <v>46</v>
      </c>
      <c r="C140" s="71" t="s">
        <v>15</v>
      </c>
      <c r="D140" s="84">
        <v>2.94</v>
      </c>
      <c r="E140" s="71" t="s">
        <v>14</v>
      </c>
      <c r="F140" s="71">
        <v>26</v>
      </c>
      <c r="G140" s="71">
        <v>19</v>
      </c>
      <c r="H140" s="71" t="s">
        <v>30</v>
      </c>
      <c r="I140" s="17">
        <f t="shared" si="8"/>
        <v>182.28</v>
      </c>
      <c r="J140" s="20"/>
      <c r="K140" s="25">
        <f t="shared" si="10"/>
        <v>182.28</v>
      </c>
      <c r="L140" s="14"/>
    </row>
    <row r="141" spans="1:12" s="3" customFormat="1" ht="12.75">
      <c r="A141" s="75">
        <v>110</v>
      </c>
      <c r="B141" s="81">
        <v>47</v>
      </c>
      <c r="C141" s="71" t="s">
        <v>15</v>
      </c>
      <c r="D141" s="84">
        <v>2.68</v>
      </c>
      <c r="E141" s="71" t="s">
        <v>14</v>
      </c>
      <c r="F141" s="71">
        <v>34</v>
      </c>
      <c r="G141" s="71">
        <v>27</v>
      </c>
      <c r="H141" s="71" t="s">
        <v>30</v>
      </c>
      <c r="I141" s="17">
        <f t="shared" si="8"/>
        <v>166.16</v>
      </c>
      <c r="J141" s="20">
        <v>5</v>
      </c>
      <c r="K141" s="25">
        <f t="shared" si="10"/>
        <v>157.85199999999998</v>
      </c>
      <c r="L141" s="14"/>
    </row>
    <row r="142" spans="1:12" s="3" customFormat="1" ht="12.75">
      <c r="A142" s="75">
        <v>110</v>
      </c>
      <c r="B142" s="81">
        <v>48</v>
      </c>
      <c r="C142" s="71" t="s">
        <v>13</v>
      </c>
      <c r="D142" s="84">
        <v>3.51</v>
      </c>
      <c r="E142" s="71" t="s">
        <v>14</v>
      </c>
      <c r="F142" s="71">
        <v>41</v>
      </c>
      <c r="G142" s="71">
        <v>23</v>
      </c>
      <c r="H142" s="71" t="s">
        <v>30</v>
      </c>
      <c r="I142" s="17">
        <f t="shared" si="8"/>
        <v>217.61999999999998</v>
      </c>
      <c r="J142" s="20">
        <v>10</v>
      </c>
      <c r="K142" s="25">
        <f t="shared" si="10"/>
        <v>195.85799999999998</v>
      </c>
      <c r="L142" s="14"/>
    </row>
    <row r="143" spans="1:12" s="3" customFormat="1" ht="12.75">
      <c r="A143" s="75">
        <v>110</v>
      </c>
      <c r="B143" s="81">
        <v>49</v>
      </c>
      <c r="C143" s="71" t="s">
        <v>16</v>
      </c>
      <c r="D143" s="84">
        <v>1.95</v>
      </c>
      <c r="E143" s="71" t="s">
        <v>14</v>
      </c>
      <c r="F143" s="71">
        <v>16</v>
      </c>
      <c r="G143" s="71">
        <v>15</v>
      </c>
      <c r="H143" s="71" t="s">
        <v>30</v>
      </c>
      <c r="I143" s="17">
        <f t="shared" si="8"/>
        <v>120.89999999999999</v>
      </c>
      <c r="J143" s="20"/>
      <c r="K143" s="25">
        <f t="shared" si="10"/>
        <v>120.89999999999999</v>
      </c>
      <c r="L143" s="14"/>
    </row>
    <row r="144" spans="1:12" s="3" customFormat="1" ht="12.75">
      <c r="A144" s="75">
        <v>110</v>
      </c>
      <c r="B144" s="81">
        <v>51</v>
      </c>
      <c r="C144" s="71" t="s">
        <v>15</v>
      </c>
      <c r="D144" s="84">
        <v>3.36</v>
      </c>
      <c r="E144" s="71" t="s">
        <v>14</v>
      </c>
      <c r="F144" s="71">
        <v>24</v>
      </c>
      <c r="G144" s="71">
        <v>20</v>
      </c>
      <c r="H144" s="72" t="s">
        <v>28</v>
      </c>
      <c r="I144" s="17">
        <f t="shared" si="8"/>
        <v>208.32</v>
      </c>
      <c r="J144" s="20">
        <v>5</v>
      </c>
      <c r="K144" s="25">
        <f t="shared" si="10"/>
        <v>197.904</v>
      </c>
      <c r="L144" s="14"/>
    </row>
    <row r="145" spans="1:12" s="3" customFormat="1" ht="12.75">
      <c r="A145" s="75">
        <v>110</v>
      </c>
      <c r="B145" s="81">
        <v>52</v>
      </c>
      <c r="C145" s="71" t="s">
        <v>16</v>
      </c>
      <c r="D145" s="84">
        <v>2.19</v>
      </c>
      <c r="E145" s="71" t="s">
        <v>14</v>
      </c>
      <c r="F145" s="71">
        <v>32</v>
      </c>
      <c r="G145" s="71">
        <v>25</v>
      </c>
      <c r="H145" s="71" t="s">
        <v>31</v>
      </c>
      <c r="I145" s="17">
        <f t="shared" si="8"/>
        <v>135.78</v>
      </c>
      <c r="J145" s="20"/>
      <c r="K145" s="25">
        <f t="shared" si="10"/>
        <v>135.78</v>
      </c>
      <c r="L145" s="14"/>
    </row>
    <row r="146" spans="1:12" s="3" customFormat="1" ht="12.75">
      <c r="A146" s="75">
        <v>110</v>
      </c>
      <c r="B146" s="81">
        <v>53</v>
      </c>
      <c r="C146" s="71" t="s">
        <v>15</v>
      </c>
      <c r="D146" s="84">
        <v>3.29</v>
      </c>
      <c r="E146" s="71" t="s">
        <v>14</v>
      </c>
      <c r="F146" s="71">
        <v>29</v>
      </c>
      <c r="G146" s="71">
        <v>15</v>
      </c>
      <c r="H146" s="71" t="s">
        <v>31</v>
      </c>
      <c r="I146" s="17">
        <f t="shared" si="8"/>
        <v>203.98</v>
      </c>
      <c r="J146" s="20"/>
      <c r="K146" s="25">
        <f t="shared" si="10"/>
        <v>203.98</v>
      </c>
      <c r="L146" s="14"/>
    </row>
    <row r="147" spans="1:12" s="3" customFormat="1" ht="12.75">
      <c r="A147" s="75">
        <v>110</v>
      </c>
      <c r="B147" s="81">
        <v>54</v>
      </c>
      <c r="C147" s="71" t="s">
        <v>15</v>
      </c>
      <c r="D147" s="84">
        <v>2.98</v>
      </c>
      <c r="E147" s="71" t="s">
        <v>14</v>
      </c>
      <c r="F147" s="71">
        <v>32</v>
      </c>
      <c r="G147" s="71">
        <v>19</v>
      </c>
      <c r="H147" s="71" t="s">
        <v>31</v>
      </c>
      <c r="I147" s="17">
        <f t="shared" si="8"/>
        <v>184.76</v>
      </c>
      <c r="J147" s="20"/>
      <c r="K147" s="25">
        <f t="shared" si="10"/>
        <v>184.76</v>
      </c>
      <c r="L147" s="14"/>
    </row>
    <row r="148" spans="1:12" s="3" customFormat="1" ht="12.75">
      <c r="A148" s="75">
        <v>110</v>
      </c>
      <c r="B148" s="81">
        <v>55</v>
      </c>
      <c r="C148" s="71" t="s">
        <v>15</v>
      </c>
      <c r="D148" s="84">
        <v>3.84</v>
      </c>
      <c r="E148" s="71" t="s">
        <v>14</v>
      </c>
      <c r="F148" s="71">
        <v>53</v>
      </c>
      <c r="G148" s="71">
        <v>29</v>
      </c>
      <c r="H148" s="71" t="s">
        <v>31</v>
      </c>
      <c r="I148" s="17">
        <f t="shared" si="8"/>
        <v>238.07999999999998</v>
      </c>
      <c r="J148" s="20"/>
      <c r="K148" s="25">
        <f t="shared" si="10"/>
        <v>238.07999999999998</v>
      </c>
      <c r="L148" s="14"/>
    </row>
    <row r="149" spans="1:12" s="3" customFormat="1" ht="12.75">
      <c r="A149" s="75">
        <v>110</v>
      </c>
      <c r="B149" s="81">
        <v>56</v>
      </c>
      <c r="C149" s="71" t="s">
        <v>15</v>
      </c>
      <c r="D149" s="84">
        <v>4.86</v>
      </c>
      <c r="E149" s="71" t="s">
        <v>14</v>
      </c>
      <c r="F149" s="71">
        <v>48</v>
      </c>
      <c r="G149" s="71">
        <v>25</v>
      </c>
      <c r="H149" s="71" t="s">
        <v>31</v>
      </c>
      <c r="I149" s="17">
        <f t="shared" si="8"/>
        <v>301.32</v>
      </c>
      <c r="J149" s="20"/>
      <c r="K149" s="25">
        <f t="shared" si="10"/>
        <v>301.32</v>
      </c>
      <c r="L149" s="14"/>
    </row>
    <row r="150" spans="1:12" s="3" customFormat="1" ht="12.75">
      <c r="A150" s="75">
        <v>110</v>
      </c>
      <c r="B150" s="81">
        <v>57</v>
      </c>
      <c r="C150" s="71" t="s">
        <v>15</v>
      </c>
      <c r="D150" s="84">
        <v>3.38</v>
      </c>
      <c r="E150" s="71" t="s">
        <v>14</v>
      </c>
      <c r="F150" s="71">
        <v>39</v>
      </c>
      <c r="G150" s="71">
        <v>26</v>
      </c>
      <c r="H150" s="71" t="s">
        <v>31</v>
      </c>
      <c r="I150" s="17">
        <f t="shared" si="8"/>
        <v>209.56</v>
      </c>
      <c r="J150" s="20"/>
      <c r="K150" s="25">
        <f t="shared" si="10"/>
        <v>209.56</v>
      </c>
      <c r="L150" s="14"/>
    </row>
    <row r="151" spans="1:12" s="3" customFormat="1" ht="12.75">
      <c r="A151" s="75">
        <v>110</v>
      </c>
      <c r="B151" s="81">
        <v>58</v>
      </c>
      <c r="C151" s="71" t="s">
        <v>15</v>
      </c>
      <c r="D151" s="84">
        <v>2.88</v>
      </c>
      <c r="E151" s="71" t="s">
        <v>14</v>
      </c>
      <c r="F151" s="71">
        <v>27</v>
      </c>
      <c r="G151" s="71">
        <v>18</v>
      </c>
      <c r="H151" s="71" t="s">
        <v>31</v>
      </c>
      <c r="I151" s="17">
        <f t="shared" si="8"/>
        <v>178.56</v>
      </c>
      <c r="J151" s="20"/>
      <c r="K151" s="25">
        <f t="shared" si="10"/>
        <v>178.56</v>
      </c>
      <c r="L151" s="14"/>
    </row>
    <row r="152" spans="1:12" s="3" customFormat="1" ht="12.75">
      <c r="A152" s="75">
        <v>110</v>
      </c>
      <c r="B152" s="81">
        <v>59</v>
      </c>
      <c r="C152" s="71" t="s">
        <v>15</v>
      </c>
      <c r="D152" s="84">
        <v>4.47</v>
      </c>
      <c r="E152" s="71" t="s">
        <v>14</v>
      </c>
      <c r="F152" s="71">
        <v>33</v>
      </c>
      <c r="G152" s="71">
        <v>20</v>
      </c>
      <c r="H152" s="71" t="s">
        <v>31</v>
      </c>
      <c r="I152" s="17">
        <f t="shared" si="8"/>
        <v>277.14</v>
      </c>
      <c r="J152" s="20"/>
      <c r="K152" s="25">
        <f t="shared" si="10"/>
        <v>277.14</v>
      </c>
      <c r="L152" s="14"/>
    </row>
    <row r="153" spans="1:12" s="3" customFormat="1" ht="12.75">
      <c r="A153" s="75">
        <v>110</v>
      </c>
      <c r="B153" s="81">
        <v>60</v>
      </c>
      <c r="C153" s="71" t="s">
        <v>15</v>
      </c>
      <c r="D153" s="84">
        <v>3.26</v>
      </c>
      <c r="E153" s="71" t="s">
        <v>14</v>
      </c>
      <c r="F153" s="71">
        <v>35</v>
      </c>
      <c r="G153" s="71">
        <v>22</v>
      </c>
      <c r="H153" s="71" t="s">
        <v>31</v>
      </c>
      <c r="I153" s="17">
        <f t="shared" si="8"/>
        <v>202.11999999999998</v>
      </c>
      <c r="J153" s="20"/>
      <c r="K153" s="25">
        <f t="shared" si="10"/>
        <v>202.11999999999998</v>
      </c>
      <c r="L153" s="14"/>
    </row>
    <row r="154" spans="1:12" s="3" customFormat="1" ht="12.75">
      <c r="A154" s="75">
        <v>110</v>
      </c>
      <c r="B154" s="81">
        <v>61</v>
      </c>
      <c r="C154" s="71" t="s">
        <v>15</v>
      </c>
      <c r="D154" s="84">
        <v>3.42</v>
      </c>
      <c r="E154" s="71" t="s">
        <v>14</v>
      </c>
      <c r="F154" s="71">
        <v>33</v>
      </c>
      <c r="G154" s="71">
        <v>22</v>
      </c>
      <c r="H154" s="71" t="s">
        <v>31</v>
      </c>
      <c r="I154" s="17">
        <f t="shared" si="8"/>
        <v>212.04</v>
      </c>
      <c r="J154" s="20"/>
      <c r="K154" s="25">
        <f t="shared" si="10"/>
        <v>212.04</v>
      </c>
      <c r="L154" s="14"/>
    </row>
    <row r="155" spans="1:12" s="3" customFormat="1" ht="12.75">
      <c r="A155" s="75">
        <v>110</v>
      </c>
      <c r="B155" s="81">
        <v>62</v>
      </c>
      <c r="C155" s="71" t="s">
        <v>15</v>
      </c>
      <c r="D155" s="84">
        <v>2.45</v>
      </c>
      <c r="E155" s="71" t="s">
        <v>14</v>
      </c>
      <c r="F155" s="71">
        <v>22</v>
      </c>
      <c r="G155" s="71">
        <v>17</v>
      </c>
      <c r="H155" s="71" t="s">
        <v>31</v>
      </c>
      <c r="I155" s="17">
        <f t="shared" si="8"/>
        <v>151.9</v>
      </c>
      <c r="J155" s="20"/>
      <c r="K155" s="25">
        <f t="shared" si="10"/>
        <v>151.9</v>
      </c>
      <c r="L155" s="14"/>
    </row>
    <row r="156" spans="1:12" s="3" customFormat="1" ht="12.75">
      <c r="A156" s="75">
        <v>110</v>
      </c>
      <c r="B156" s="81">
        <v>63</v>
      </c>
      <c r="C156" s="71" t="s">
        <v>15</v>
      </c>
      <c r="D156" s="84">
        <v>3.51</v>
      </c>
      <c r="E156" s="71" t="s">
        <v>14</v>
      </c>
      <c r="F156" s="71">
        <v>40</v>
      </c>
      <c r="G156" s="71">
        <v>23</v>
      </c>
      <c r="H156" s="71" t="s">
        <v>31</v>
      </c>
      <c r="I156" s="17">
        <f t="shared" si="8"/>
        <v>217.61999999999998</v>
      </c>
      <c r="J156" s="20"/>
      <c r="K156" s="25">
        <f t="shared" si="10"/>
        <v>217.61999999999998</v>
      </c>
      <c r="L156" s="14"/>
    </row>
    <row r="157" spans="1:12" s="3" customFormat="1" ht="12.75">
      <c r="A157" s="75">
        <v>110</v>
      </c>
      <c r="B157" s="81">
        <v>64</v>
      </c>
      <c r="C157" s="71" t="s">
        <v>16</v>
      </c>
      <c r="D157" s="84">
        <v>1.3</v>
      </c>
      <c r="E157" s="71" t="s">
        <v>14</v>
      </c>
      <c r="F157" s="71"/>
      <c r="G157" s="71">
        <v>10</v>
      </c>
      <c r="H157" s="71" t="s">
        <v>31</v>
      </c>
      <c r="I157" s="17">
        <f t="shared" si="8"/>
        <v>80.60000000000001</v>
      </c>
      <c r="J157" s="20">
        <v>10</v>
      </c>
      <c r="K157" s="25">
        <f t="shared" si="10"/>
        <v>72.54</v>
      </c>
      <c r="L157" s="14"/>
    </row>
    <row r="158" spans="1:12" s="3" customFormat="1" ht="12.75">
      <c r="A158" s="76"/>
      <c r="B158" s="82"/>
      <c r="C158" s="33" t="s">
        <v>4</v>
      </c>
      <c r="D158" s="85">
        <f>SUM(D40:D157)</f>
        <v>397.51</v>
      </c>
      <c r="E158" s="33"/>
      <c r="F158" s="34"/>
      <c r="G158" s="34"/>
      <c r="H158" s="34"/>
      <c r="I158" s="35"/>
      <c r="J158" s="36"/>
      <c r="K158" s="37"/>
      <c r="L158" s="38"/>
    </row>
  </sheetData>
  <sheetProtection/>
  <mergeCells count="1">
    <mergeCell ref="E15:H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&amp;L&amp;8&amp;D
&amp;T&amp;C&amp;08Fachanwendung Holz (Sicht Holzverkauf), Version 0.11</oddHeader>
    <oddFooter>&amp;C&amp;08Benutzer: FBOEER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3" width="11.421875" style="21" customWidth="1"/>
    <col min="4" max="4" width="11.421875" style="22" customWidth="1"/>
    <col min="5" max="5" width="11.421875" style="1" customWidth="1"/>
    <col min="6" max="8" width="11.421875" style="27" customWidth="1"/>
    <col min="9" max="9" width="11.421875" style="16" customWidth="1"/>
    <col min="10" max="10" width="11.421875" style="39" customWidth="1"/>
    <col min="11" max="11" width="11.421875" style="24" customWidth="1"/>
    <col min="12" max="12" width="11.421875" style="12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 Mitarbeiter der Firma PRO</dc:creator>
  <cp:keywords/>
  <dc:description/>
  <cp:lastModifiedBy>Rößler, Vanessa</cp:lastModifiedBy>
  <cp:lastPrinted>2021-12-01T17:13:54Z</cp:lastPrinted>
  <dcterms:created xsi:type="dcterms:W3CDTF">1998-02-19T10:49:48Z</dcterms:created>
  <dcterms:modified xsi:type="dcterms:W3CDTF">2021-12-02T10:39:23Z</dcterms:modified>
  <cp:category/>
  <cp:version/>
  <cp:contentType/>
  <cp:contentStatus/>
</cp:coreProperties>
</file>